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89B4A1E9-2516-465A-8AED-0555F63CB229}" xr6:coauthVersionLast="47" xr6:coauthVersionMax="47" xr10:uidLastSave="{00000000-0000-0000-0000-000000000000}"/>
  <bookViews>
    <workbookView xWindow="-120" yWindow="-120" windowWidth="38640" windowHeight="21120" tabRatio="857" xr2:uid="{00000000-000D-0000-FFFF-FFFF00000000}"/>
  </bookViews>
  <sheets>
    <sheet name="試験結果一覧" sheetId="8" r:id="rId1"/>
    <sheet name="1.1" sheetId="9" r:id="rId2"/>
    <sheet name="1.2" sheetId="11" r:id="rId3"/>
    <sheet name="1.3" sheetId="12" r:id="rId4"/>
    <sheet name="1.4" sheetId="13" r:id="rId5"/>
    <sheet name="1.5" sheetId="14" r:id="rId6"/>
    <sheet name="1.6" sheetId="10" r:id="rId7"/>
    <sheet name="1.7" sheetId="39" r:id="rId8"/>
    <sheet name="1.8" sheetId="15" r:id="rId9"/>
    <sheet name="1.9" sheetId="16" r:id="rId10"/>
    <sheet name="1.10" sheetId="17" r:id="rId11"/>
    <sheet name="1.11" sheetId="18" r:id="rId12"/>
    <sheet name="1.12" sheetId="19" r:id="rId13"/>
    <sheet name="1.13" sheetId="20" r:id="rId14"/>
    <sheet name="1.14" sheetId="21" r:id="rId15"/>
    <sheet name="1.15" sheetId="22" r:id="rId16"/>
    <sheet name="1.16" sheetId="40" r:id="rId17"/>
    <sheet name="2.1" sheetId="23" r:id="rId18"/>
    <sheet name="2.2" sheetId="24" r:id="rId19"/>
    <sheet name="2.3" sheetId="25" r:id="rId20"/>
    <sheet name="2.4" sheetId="26" r:id="rId21"/>
    <sheet name="2.5" sheetId="27" r:id="rId22"/>
    <sheet name="2.6" sheetId="28" r:id="rId23"/>
    <sheet name="2.7" sheetId="29" r:id="rId24"/>
    <sheet name="2.8" sheetId="41" r:id="rId25"/>
    <sheet name="2.9" sheetId="30" r:id="rId26"/>
    <sheet name="3.1" sheetId="31" r:id="rId27"/>
    <sheet name="3.2" sheetId="33" r:id="rId28"/>
    <sheet name="3.3" sheetId="32" r:id="rId29"/>
    <sheet name="3.4" sheetId="34" r:id="rId30"/>
    <sheet name="3.5" sheetId="35" r:id="rId31"/>
    <sheet name="3.6" sheetId="36" r:id="rId32"/>
    <sheet name="3.7" sheetId="37" r:id="rId33"/>
    <sheet name="3.8" sheetId="38"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B25" i="38" l="1"/>
  <c r="B25" i="37"/>
  <c r="B25" i="36"/>
  <c r="B25" i="35"/>
  <c r="B25" i="34"/>
  <c r="B25" i="32"/>
  <c r="B25" i="33"/>
  <c r="B25" i="31"/>
  <c r="B25" i="30"/>
  <c r="B25" i="26"/>
  <c r="B25" i="40"/>
  <c r="B25" i="22"/>
  <c r="B11" i="38"/>
  <c r="B11" i="37"/>
  <c r="B11" i="36"/>
  <c r="B11" i="35"/>
  <c r="B11" i="34"/>
  <c r="B11" i="32"/>
  <c r="B11" i="33"/>
  <c r="B11" i="31"/>
  <c r="B11" i="30"/>
  <c r="B11" i="41"/>
  <c r="B11" i="29"/>
  <c r="B11" i="28"/>
  <c r="B11" i="27"/>
  <c r="B11" i="26"/>
  <c r="B11" i="25"/>
  <c r="B11" i="24"/>
  <c r="B11" i="23"/>
  <c r="B11" i="40"/>
  <c r="B11" i="22"/>
  <c r="B44" i="40"/>
  <c r="B43" i="40"/>
  <c r="B42" i="40"/>
  <c r="B41" i="40"/>
  <c r="B40" i="40"/>
  <c r="B39" i="40"/>
  <c r="B38" i="40"/>
  <c r="B37" i="40"/>
  <c r="B36" i="40"/>
  <c r="B35" i="40"/>
  <c r="B34" i="40"/>
  <c r="B33" i="40"/>
  <c r="B32" i="40"/>
  <c r="B31" i="40"/>
  <c r="B30" i="40"/>
  <c r="B29" i="40"/>
  <c r="B28" i="40"/>
  <c r="B27" i="40"/>
  <c r="B24" i="40"/>
  <c r="B23" i="40"/>
  <c r="B22" i="40"/>
  <c r="B21" i="40"/>
  <c r="B20" i="40"/>
  <c r="B19" i="40"/>
  <c r="B18" i="40"/>
  <c r="B17" i="40"/>
  <c r="B16" i="40"/>
  <c r="B15" i="40"/>
  <c r="B14" i="40"/>
  <c r="B13" i="40"/>
  <c r="B10" i="40"/>
  <c r="B9" i="40"/>
  <c r="B8" i="40"/>
  <c r="B7" i="40"/>
  <c r="B6" i="40"/>
  <c r="B5" i="40"/>
  <c r="B44" i="38"/>
  <c r="B43" i="38"/>
  <c r="B42" i="38"/>
  <c r="B41" i="38"/>
  <c r="B40" i="38"/>
  <c r="B39" i="38"/>
  <c r="B38" i="38"/>
  <c r="B37" i="38"/>
  <c r="B36" i="38"/>
  <c r="B35" i="38"/>
  <c r="B34" i="38"/>
  <c r="B33" i="38"/>
  <c r="B32" i="38"/>
  <c r="B31" i="38"/>
  <c r="B30" i="38"/>
  <c r="B29" i="38"/>
  <c r="B28" i="38"/>
  <c r="B27" i="38"/>
  <c r="B24" i="38"/>
  <c r="B23" i="38"/>
  <c r="B22" i="38"/>
  <c r="B21" i="38"/>
  <c r="B20" i="38"/>
  <c r="B19" i="38"/>
  <c r="B18" i="38"/>
  <c r="B17" i="38"/>
  <c r="B16" i="38"/>
  <c r="B15" i="38"/>
  <c r="B14" i="38"/>
  <c r="B13" i="38"/>
  <c r="B10" i="38"/>
  <c r="B9" i="38"/>
  <c r="B8" i="38"/>
  <c r="B7" i="38"/>
  <c r="B6" i="38"/>
  <c r="B5" i="38"/>
  <c r="B44" i="37"/>
  <c r="B43" i="37"/>
  <c r="B42" i="37"/>
  <c r="B41" i="37"/>
  <c r="B40" i="37"/>
  <c r="B39" i="37"/>
  <c r="B38" i="37"/>
  <c r="B37" i="37"/>
  <c r="B36" i="37"/>
  <c r="B35" i="37"/>
  <c r="B34" i="37"/>
  <c r="B33" i="37"/>
  <c r="B32" i="37"/>
  <c r="B31" i="37"/>
  <c r="B30" i="37"/>
  <c r="B29" i="37"/>
  <c r="B28" i="37"/>
  <c r="B27" i="37"/>
  <c r="B24" i="37"/>
  <c r="B23" i="37"/>
  <c r="B22" i="37"/>
  <c r="B21" i="37"/>
  <c r="B20" i="37"/>
  <c r="B19" i="37"/>
  <c r="B18" i="37"/>
  <c r="B17" i="37"/>
  <c r="B16" i="37"/>
  <c r="B15" i="37"/>
  <c r="B14" i="37"/>
  <c r="B13" i="37"/>
  <c r="B10" i="37"/>
  <c r="B9" i="37"/>
  <c r="B8" i="37"/>
  <c r="B7" i="37"/>
  <c r="B6" i="37"/>
  <c r="B5" i="37"/>
  <c r="B44" i="36"/>
  <c r="B43" i="36"/>
  <c r="B42" i="36"/>
  <c r="B41" i="36"/>
  <c r="B40" i="36"/>
  <c r="B39" i="36"/>
  <c r="B38" i="36"/>
  <c r="B37" i="36"/>
  <c r="B36" i="36"/>
  <c r="B35" i="36"/>
  <c r="B34" i="36"/>
  <c r="B33" i="36"/>
  <c r="B32" i="36"/>
  <c r="B31" i="36"/>
  <c r="B30" i="36"/>
  <c r="B29" i="36"/>
  <c r="B28" i="36"/>
  <c r="B27" i="36"/>
  <c r="B24" i="36"/>
  <c r="B23" i="36"/>
  <c r="B22" i="36"/>
  <c r="B21" i="36"/>
  <c r="B20" i="36"/>
  <c r="B19" i="36"/>
  <c r="B18" i="36"/>
  <c r="B17" i="36"/>
  <c r="B16" i="36"/>
  <c r="B15" i="36"/>
  <c r="B14" i="36"/>
  <c r="B13" i="36"/>
  <c r="B10" i="36"/>
  <c r="B9" i="36"/>
  <c r="B8" i="36"/>
  <c r="B7" i="36"/>
  <c r="B6" i="36"/>
  <c r="B5" i="36"/>
  <c r="B44" i="35"/>
  <c r="B43" i="35"/>
  <c r="B42" i="35"/>
  <c r="B41" i="35"/>
  <c r="B40" i="35"/>
  <c r="B39" i="35"/>
  <c r="B38" i="35"/>
  <c r="B37" i="35"/>
  <c r="B36" i="35"/>
  <c r="B35" i="35"/>
  <c r="B34" i="35"/>
  <c r="B33" i="35"/>
  <c r="B32" i="35"/>
  <c r="B31" i="35"/>
  <c r="B30" i="35"/>
  <c r="B29" i="35"/>
  <c r="B28" i="35"/>
  <c r="B27" i="35"/>
  <c r="B24" i="35"/>
  <c r="B23" i="35"/>
  <c r="B22" i="35"/>
  <c r="B21" i="35"/>
  <c r="B20" i="35"/>
  <c r="B19" i="35"/>
  <c r="B18" i="35"/>
  <c r="B17" i="35"/>
  <c r="B16" i="35"/>
  <c r="B15" i="35"/>
  <c r="B14" i="35"/>
  <c r="B13" i="35"/>
  <c r="B10" i="35"/>
  <c r="B9" i="35"/>
  <c r="B8" i="35"/>
  <c r="B7" i="35"/>
  <c r="B6" i="35"/>
  <c r="B5" i="35"/>
  <c r="B44" i="34"/>
  <c r="B43" i="34"/>
  <c r="B42" i="34"/>
  <c r="B41" i="34"/>
  <c r="B40" i="34"/>
  <c r="B39" i="34"/>
  <c r="B38" i="34"/>
  <c r="B37" i="34"/>
  <c r="B36" i="34"/>
  <c r="B35" i="34"/>
  <c r="B34" i="34"/>
  <c r="B33" i="34"/>
  <c r="B32" i="34"/>
  <c r="B31" i="34"/>
  <c r="B30" i="34"/>
  <c r="B29" i="34"/>
  <c r="B28" i="34"/>
  <c r="B27" i="34"/>
  <c r="B24" i="34"/>
  <c r="B23" i="34"/>
  <c r="B22" i="34"/>
  <c r="B21" i="34"/>
  <c r="B20" i="34"/>
  <c r="B19" i="34"/>
  <c r="B18" i="34"/>
  <c r="B17" i="34"/>
  <c r="B16" i="34"/>
  <c r="B15" i="34"/>
  <c r="B14" i="34"/>
  <c r="B13" i="34"/>
  <c r="B10" i="34"/>
  <c r="B9" i="34"/>
  <c r="B8" i="34"/>
  <c r="B7" i="34"/>
  <c r="B6" i="34"/>
  <c r="B5" i="34"/>
  <c r="B44" i="32"/>
  <c r="B43" i="32"/>
  <c r="B42" i="32"/>
  <c r="B41" i="32"/>
  <c r="B40" i="32"/>
  <c r="B39" i="32"/>
  <c r="B38" i="32"/>
  <c r="B37" i="32"/>
  <c r="B36" i="32"/>
  <c r="B35" i="32"/>
  <c r="B34" i="32"/>
  <c r="B33" i="32"/>
  <c r="B32" i="32"/>
  <c r="B31" i="32"/>
  <c r="B30" i="32"/>
  <c r="B29" i="32"/>
  <c r="B28" i="32"/>
  <c r="B27" i="32"/>
  <c r="B24" i="32"/>
  <c r="B23" i="32"/>
  <c r="B22" i="32"/>
  <c r="B21" i="32"/>
  <c r="B20" i="32"/>
  <c r="B19" i="32"/>
  <c r="B18" i="32"/>
  <c r="B17" i="32"/>
  <c r="B16" i="32"/>
  <c r="B15" i="32"/>
  <c r="B14" i="32"/>
  <c r="B13" i="32"/>
  <c r="B10" i="32"/>
  <c r="B9" i="32"/>
  <c r="B8" i="32"/>
  <c r="B7" i="32"/>
  <c r="B6" i="32"/>
  <c r="B5" i="32"/>
  <c r="B44" i="33"/>
  <c r="B43" i="33"/>
  <c r="B42" i="33"/>
  <c r="B41" i="33"/>
  <c r="B40" i="33"/>
  <c r="B39" i="33"/>
  <c r="B38" i="33"/>
  <c r="B37" i="33"/>
  <c r="B36" i="33"/>
  <c r="B35" i="33"/>
  <c r="B34" i="33"/>
  <c r="B33" i="33"/>
  <c r="B32" i="33"/>
  <c r="B31" i="33"/>
  <c r="B30" i="33"/>
  <c r="B29" i="33"/>
  <c r="B28" i="33"/>
  <c r="B27" i="33"/>
  <c r="B24" i="33"/>
  <c r="B23" i="33"/>
  <c r="B22" i="33"/>
  <c r="B21" i="33"/>
  <c r="B20" i="33"/>
  <c r="B19" i="33"/>
  <c r="B18" i="33"/>
  <c r="B17" i="33"/>
  <c r="B16" i="33"/>
  <c r="B15" i="33"/>
  <c r="B14" i="33"/>
  <c r="B13" i="33"/>
  <c r="B10" i="33"/>
  <c r="B9" i="33"/>
  <c r="B8" i="33"/>
  <c r="B7" i="33"/>
  <c r="B6" i="33"/>
  <c r="B5" i="33"/>
  <c r="B44" i="31"/>
  <c r="B43" i="31"/>
  <c r="B42" i="31"/>
  <c r="B41" i="31"/>
  <c r="B40" i="31"/>
  <c r="B39" i="31"/>
  <c r="B38" i="31"/>
  <c r="B37" i="31"/>
  <c r="B36" i="31"/>
  <c r="B35" i="31"/>
  <c r="B34" i="31"/>
  <c r="B33" i="31"/>
  <c r="B32" i="31"/>
  <c r="B31" i="31"/>
  <c r="B30" i="31"/>
  <c r="B29" i="31"/>
  <c r="B28" i="31"/>
  <c r="B27" i="31"/>
  <c r="B24" i="31"/>
  <c r="B23" i="31"/>
  <c r="B22" i="31"/>
  <c r="B21" i="31"/>
  <c r="B20" i="31"/>
  <c r="B19" i="31"/>
  <c r="B18" i="31"/>
  <c r="B17" i="31"/>
  <c r="B16" i="31"/>
  <c r="B15" i="31"/>
  <c r="B14" i="31"/>
  <c r="B13" i="31"/>
  <c r="B10" i="31"/>
  <c r="B9" i="31"/>
  <c r="B8" i="31"/>
  <c r="B7" i="31"/>
  <c r="B6" i="31"/>
  <c r="B5" i="31"/>
  <c r="B44" i="30"/>
  <c r="B43" i="30"/>
  <c r="B42" i="30"/>
  <c r="B41" i="30"/>
  <c r="B40" i="30"/>
  <c r="B39" i="30"/>
  <c r="B38" i="30"/>
  <c r="B37" i="30"/>
  <c r="B36" i="30"/>
  <c r="B35" i="30"/>
  <c r="B34" i="30"/>
  <c r="B33" i="30"/>
  <c r="B32" i="30"/>
  <c r="B31" i="30"/>
  <c r="B30" i="30"/>
  <c r="B29" i="30"/>
  <c r="B28" i="30"/>
  <c r="B27" i="30"/>
  <c r="B24" i="30"/>
  <c r="B23" i="30"/>
  <c r="B22" i="30"/>
  <c r="B21" i="30"/>
  <c r="B20" i="30"/>
  <c r="B19" i="30"/>
  <c r="B18" i="30"/>
  <c r="B17" i="30"/>
  <c r="B16" i="30"/>
  <c r="B15" i="30"/>
  <c r="B14" i="30"/>
  <c r="B13" i="30"/>
  <c r="B10" i="30"/>
  <c r="B9" i="30"/>
  <c r="B8" i="30"/>
  <c r="B7" i="30"/>
  <c r="B6" i="30"/>
  <c r="B5" i="30"/>
  <c r="B43" i="41"/>
  <c r="B42" i="41"/>
  <c r="B41" i="41"/>
  <c r="B40" i="41"/>
  <c r="B39" i="41"/>
  <c r="B38" i="41"/>
  <c r="B37" i="41"/>
  <c r="B36" i="41"/>
  <c r="B35" i="41"/>
  <c r="B34" i="41"/>
  <c r="B33" i="41"/>
  <c r="B32" i="41"/>
  <c r="B31" i="41"/>
  <c r="B30" i="41"/>
  <c r="B29" i="41"/>
  <c r="B28" i="41"/>
  <c r="B27" i="41"/>
  <c r="B26" i="41"/>
  <c r="B25" i="41"/>
  <c r="B24" i="41"/>
  <c r="B23" i="41"/>
  <c r="B22" i="41"/>
  <c r="B21" i="41"/>
  <c r="B20" i="41"/>
  <c r="B19" i="41"/>
  <c r="B18" i="41"/>
  <c r="B17" i="41"/>
  <c r="B16" i="41"/>
  <c r="B15" i="41"/>
  <c r="B14" i="41"/>
  <c r="B13" i="41"/>
  <c r="B10" i="41"/>
  <c r="B9" i="41"/>
  <c r="B8" i="41"/>
  <c r="B7" i="41"/>
  <c r="B6" i="41"/>
  <c r="B5" i="41"/>
  <c r="B43" i="29"/>
  <c r="B42" i="29"/>
  <c r="B41" i="29"/>
  <c r="B40" i="29"/>
  <c r="B39" i="29"/>
  <c r="B38" i="29"/>
  <c r="B37" i="29"/>
  <c r="B36" i="29"/>
  <c r="B35" i="29"/>
  <c r="B34" i="29"/>
  <c r="B33" i="29"/>
  <c r="B32" i="29"/>
  <c r="B31" i="29"/>
  <c r="B30" i="29"/>
  <c r="B29" i="29"/>
  <c r="B28" i="29"/>
  <c r="B27" i="29"/>
  <c r="B26" i="29"/>
  <c r="B25" i="29"/>
  <c r="B24" i="29"/>
  <c r="B23" i="29"/>
  <c r="B22" i="29"/>
  <c r="B21" i="29"/>
  <c r="B20" i="29"/>
  <c r="B19" i="29"/>
  <c r="B18" i="29"/>
  <c r="B17" i="29"/>
  <c r="B16" i="29"/>
  <c r="B15" i="29"/>
  <c r="B14" i="29"/>
  <c r="B13" i="29"/>
  <c r="B10" i="29"/>
  <c r="B9" i="29"/>
  <c r="B8" i="29"/>
  <c r="B7" i="29"/>
  <c r="B6" i="29"/>
  <c r="B5" i="29"/>
  <c r="B18" i="28"/>
  <c r="B43" i="28"/>
  <c r="B42" i="28"/>
  <c r="B41" i="28"/>
  <c r="B40" i="28"/>
  <c r="B39" i="28"/>
  <c r="B38" i="28"/>
  <c r="B37" i="28"/>
  <c r="B36" i="28"/>
  <c r="B35" i="28"/>
  <c r="B34" i="28"/>
  <c r="B33" i="28"/>
  <c r="B32" i="28"/>
  <c r="B31" i="28"/>
  <c r="B30" i="28"/>
  <c r="B29" i="28"/>
  <c r="B28" i="28"/>
  <c r="B27" i="28"/>
  <c r="B26" i="28"/>
  <c r="B25" i="28"/>
  <c r="B24" i="28"/>
  <c r="B23" i="28"/>
  <c r="B22" i="28"/>
  <c r="B21" i="28"/>
  <c r="B20" i="28"/>
  <c r="B19" i="28"/>
  <c r="B17" i="28"/>
  <c r="B16" i="28"/>
  <c r="B15" i="28"/>
  <c r="B14" i="28"/>
  <c r="B13" i="28"/>
  <c r="B10" i="28"/>
  <c r="B9" i="28"/>
  <c r="B8" i="28"/>
  <c r="B7" i="28"/>
  <c r="B6" i="28"/>
  <c r="B5" i="28"/>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3" i="27"/>
  <c r="B10" i="27"/>
  <c r="B9" i="27"/>
  <c r="B8" i="27"/>
  <c r="B7" i="27"/>
  <c r="B6" i="27"/>
  <c r="B5" i="27"/>
  <c r="B44" i="26"/>
  <c r="B43" i="26"/>
  <c r="B42" i="26"/>
  <c r="B41" i="26"/>
  <c r="B40" i="26"/>
  <c r="B39" i="26"/>
  <c r="B38" i="26"/>
  <c r="B37" i="26"/>
  <c r="B36" i="26"/>
  <c r="B35" i="26"/>
  <c r="B34" i="26"/>
  <c r="B33" i="26"/>
  <c r="B32" i="26"/>
  <c r="B31" i="26"/>
  <c r="B30" i="26"/>
  <c r="B29" i="26"/>
  <c r="B28" i="26"/>
  <c r="B27" i="26"/>
  <c r="B24" i="26"/>
  <c r="B23" i="26"/>
  <c r="B22" i="26"/>
  <c r="B21" i="26"/>
  <c r="B20" i="26"/>
  <c r="B19" i="26"/>
  <c r="B18" i="26"/>
  <c r="B17" i="26"/>
  <c r="B16" i="26"/>
  <c r="B15" i="26"/>
  <c r="B14" i="26"/>
  <c r="B13" i="26"/>
  <c r="B10" i="26"/>
  <c r="B9" i="26"/>
  <c r="B8" i="26"/>
  <c r="B7" i="26"/>
  <c r="B6" i="26"/>
  <c r="B5" i="26"/>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0" i="25"/>
  <c r="B9" i="25"/>
  <c r="B8" i="25"/>
  <c r="B7" i="25"/>
  <c r="B6" i="25"/>
  <c r="B5" i="25"/>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0" i="24"/>
  <c r="B9" i="24"/>
  <c r="B8" i="24"/>
  <c r="B7" i="24"/>
  <c r="B6" i="24"/>
  <c r="B5" i="24"/>
  <c r="B44" i="39"/>
  <c r="B43" i="39"/>
  <c r="B42" i="39"/>
  <c r="B41" i="39"/>
  <c r="B40" i="39"/>
  <c r="B39" i="39"/>
  <c r="B38" i="39"/>
  <c r="B37" i="39"/>
  <c r="B36" i="39"/>
  <c r="B35" i="39"/>
  <c r="B34" i="39"/>
  <c r="B33" i="39"/>
  <c r="B32" i="39"/>
  <c r="B31" i="39"/>
  <c r="B30" i="39"/>
  <c r="B29" i="39"/>
  <c r="B28" i="39"/>
  <c r="B27" i="39"/>
  <c r="B25" i="39"/>
  <c r="B24" i="39"/>
  <c r="B23" i="39"/>
  <c r="B22" i="39"/>
  <c r="B21" i="39"/>
  <c r="B20" i="39"/>
  <c r="B19" i="39"/>
  <c r="B18" i="39"/>
  <c r="B17" i="39"/>
  <c r="B16" i="39"/>
  <c r="B15" i="39"/>
  <c r="B14" i="39"/>
  <c r="B13" i="39"/>
  <c r="B11" i="39"/>
  <c r="B10" i="39"/>
  <c r="B9" i="39"/>
  <c r="B8" i="39"/>
  <c r="B7" i="39"/>
  <c r="B6" i="39"/>
  <c r="B5" i="39"/>
  <c r="B5" i="22"/>
  <c r="B6" i="22"/>
  <c r="B7" i="22"/>
  <c r="B8" i="22"/>
  <c r="B9" i="22"/>
  <c r="B10" i="22"/>
  <c r="B13" i="22"/>
  <c r="B14" i="22"/>
  <c r="B15" i="22"/>
  <c r="B16" i="22"/>
  <c r="B17" i="22"/>
  <c r="B18" i="22"/>
  <c r="B19" i="22"/>
  <c r="B20" i="22"/>
  <c r="B21" i="22"/>
  <c r="B22" i="22"/>
  <c r="B23" i="22"/>
  <c r="B24" i="22"/>
  <c r="B27" i="22"/>
  <c r="B28" i="22"/>
  <c r="B29" i="22"/>
  <c r="B30" i="22"/>
  <c r="B31" i="22"/>
  <c r="B32" i="22"/>
  <c r="B33" i="22"/>
  <c r="B34" i="22"/>
  <c r="B35" i="22"/>
  <c r="B36" i="22"/>
  <c r="B37" i="22"/>
  <c r="B38" i="22"/>
  <c r="B39" i="22"/>
  <c r="B40" i="22"/>
  <c r="B41" i="22"/>
  <c r="B42" i="22"/>
  <c r="B43" i="22"/>
  <c r="B44" i="22"/>
  <c r="B44" i="21"/>
  <c r="B43" i="21"/>
  <c r="B42" i="21"/>
  <c r="B41" i="21"/>
  <c r="B40" i="21"/>
  <c r="B39" i="21"/>
  <c r="B38" i="21"/>
  <c r="B37" i="21"/>
  <c r="B36" i="21"/>
  <c r="B35" i="21"/>
  <c r="B34" i="21"/>
  <c r="B33" i="21"/>
  <c r="B32" i="21"/>
  <c r="B31" i="21"/>
  <c r="B30" i="21"/>
  <c r="B29" i="21"/>
  <c r="B28" i="21"/>
  <c r="B27" i="21"/>
  <c r="B25" i="21"/>
  <c r="B24" i="21"/>
  <c r="B23" i="21"/>
  <c r="B22" i="21"/>
  <c r="B21" i="21"/>
  <c r="B20" i="21"/>
  <c r="B19" i="21"/>
  <c r="B18" i="21"/>
  <c r="B17" i="21"/>
  <c r="B16" i="21"/>
  <c r="B15" i="21"/>
  <c r="B14" i="21"/>
  <c r="B13" i="21"/>
  <c r="B11" i="21"/>
  <c r="B10" i="21"/>
  <c r="B9" i="21"/>
  <c r="B8" i="21"/>
  <c r="B7" i="21"/>
  <c r="B6" i="21"/>
  <c r="B5" i="21"/>
  <c r="B44" i="20"/>
  <c r="B43" i="20"/>
  <c r="B42" i="20"/>
  <c r="B41" i="20"/>
  <c r="B40" i="20"/>
  <c r="B39" i="20"/>
  <c r="B38" i="20"/>
  <c r="B37" i="20"/>
  <c r="B36" i="20"/>
  <c r="B35" i="20"/>
  <c r="B34" i="20"/>
  <c r="B33" i="20"/>
  <c r="B32" i="20"/>
  <c r="B31" i="20"/>
  <c r="B30" i="20"/>
  <c r="B29" i="20"/>
  <c r="B28" i="20"/>
  <c r="B27" i="20"/>
  <c r="B25" i="20"/>
  <c r="B24" i="20"/>
  <c r="B23" i="20"/>
  <c r="B22" i="20"/>
  <c r="B21" i="20"/>
  <c r="B20" i="20"/>
  <c r="B19" i="20"/>
  <c r="B18" i="20"/>
  <c r="B17" i="20"/>
  <c r="B16" i="20"/>
  <c r="B15" i="20"/>
  <c r="B14" i="20"/>
  <c r="B13" i="20"/>
  <c r="B11" i="20"/>
  <c r="B10" i="20"/>
  <c r="B9" i="20"/>
  <c r="B8" i="20"/>
  <c r="B7" i="20"/>
  <c r="B6" i="20"/>
  <c r="B5" i="20"/>
  <c r="B44" i="19"/>
  <c r="B43" i="19"/>
  <c r="B42" i="19"/>
  <c r="B41" i="19"/>
  <c r="B40" i="19"/>
  <c r="B39" i="19"/>
  <c r="B38" i="19"/>
  <c r="B37" i="19"/>
  <c r="B36" i="19"/>
  <c r="B35" i="19"/>
  <c r="B34" i="19"/>
  <c r="B33" i="19"/>
  <c r="B32" i="19"/>
  <c r="B31" i="19"/>
  <c r="B30" i="19"/>
  <c r="B29" i="19"/>
  <c r="B28" i="19"/>
  <c r="B27" i="19"/>
  <c r="B25" i="19"/>
  <c r="B24" i="19"/>
  <c r="B23" i="19"/>
  <c r="B22" i="19"/>
  <c r="B21" i="19"/>
  <c r="B20" i="19"/>
  <c r="B19" i="19"/>
  <c r="B18" i="19"/>
  <c r="B17" i="19"/>
  <c r="B16" i="19"/>
  <c r="B15" i="19"/>
  <c r="B14" i="19"/>
  <c r="B13" i="19"/>
  <c r="B11" i="19"/>
  <c r="B10" i="19"/>
  <c r="B9" i="19"/>
  <c r="B8" i="19"/>
  <c r="B7" i="19"/>
  <c r="B6" i="19"/>
  <c r="B5" i="19"/>
  <c r="B44" i="18"/>
  <c r="B43" i="18"/>
  <c r="B42" i="18"/>
  <c r="B41" i="18"/>
  <c r="B40" i="18"/>
  <c r="B39" i="18"/>
  <c r="B38" i="18"/>
  <c r="B37" i="18"/>
  <c r="B36" i="18"/>
  <c r="B35" i="18"/>
  <c r="B34" i="18"/>
  <c r="B33" i="18"/>
  <c r="B32" i="18"/>
  <c r="B31" i="18"/>
  <c r="B30" i="18"/>
  <c r="B29" i="18"/>
  <c r="B28" i="18"/>
  <c r="B27" i="18"/>
  <c r="B25" i="18"/>
  <c r="B24" i="18"/>
  <c r="B23" i="18"/>
  <c r="B22" i="18"/>
  <c r="B21" i="18"/>
  <c r="B20" i="18"/>
  <c r="B19" i="18"/>
  <c r="B18" i="18"/>
  <c r="B17" i="18"/>
  <c r="B16" i="18"/>
  <c r="B15" i="18"/>
  <c r="B14" i="18"/>
  <c r="B13" i="18"/>
  <c r="B11" i="18"/>
  <c r="B10" i="18"/>
  <c r="B9" i="18"/>
  <c r="B8" i="18"/>
  <c r="B7" i="18"/>
  <c r="B6" i="18"/>
  <c r="B5" i="18"/>
  <c r="B44" i="17"/>
  <c r="B43" i="17"/>
  <c r="B42" i="17"/>
  <c r="B41" i="17"/>
  <c r="B40" i="17"/>
  <c r="B39" i="17"/>
  <c r="B38" i="17"/>
  <c r="B37" i="17"/>
  <c r="B36" i="17"/>
  <c r="B35" i="17"/>
  <c r="B34" i="17"/>
  <c r="B33" i="17"/>
  <c r="B32" i="17"/>
  <c r="B31" i="17"/>
  <c r="B30" i="17"/>
  <c r="B29" i="17"/>
  <c r="B28" i="17"/>
  <c r="B27" i="17"/>
  <c r="B25" i="17"/>
  <c r="B24" i="17"/>
  <c r="B23" i="17"/>
  <c r="B22" i="17"/>
  <c r="B21" i="17"/>
  <c r="B20" i="17"/>
  <c r="B19" i="17"/>
  <c r="B18" i="17"/>
  <c r="B17" i="17"/>
  <c r="B16" i="17"/>
  <c r="B15" i="17"/>
  <c r="B14" i="17"/>
  <c r="B13" i="17"/>
  <c r="B11" i="17"/>
  <c r="B10" i="17"/>
  <c r="B9" i="17"/>
  <c r="B8" i="17"/>
  <c r="B7" i="17"/>
  <c r="B6" i="17"/>
  <c r="B5" i="17"/>
  <c r="B44" i="16"/>
  <c r="B43" i="16"/>
  <c r="B42" i="16"/>
  <c r="B41" i="16"/>
  <c r="B40" i="16"/>
  <c r="B39" i="16"/>
  <c r="B38" i="16"/>
  <c r="B37" i="16"/>
  <c r="B36" i="16"/>
  <c r="B35" i="16"/>
  <c r="B34" i="16"/>
  <c r="B33" i="16"/>
  <c r="B32" i="16"/>
  <c r="B31" i="16"/>
  <c r="B30" i="16"/>
  <c r="B29" i="16"/>
  <c r="B28" i="16"/>
  <c r="B27" i="16"/>
  <c r="B25" i="16"/>
  <c r="B24" i="16"/>
  <c r="B23" i="16"/>
  <c r="B22" i="16"/>
  <c r="B21" i="16"/>
  <c r="B20" i="16"/>
  <c r="B19" i="16"/>
  <c r="B18" i="16"/>
  <c r="B17" i="16"/>
  <c r="B16" i="16"/>
  <c r="B15" i="16"/>
  <c r="B14" i="16"/>
  <c r="B13" i="16"/>
  <c r="B11" i="16"/>
  <c r="B10" i="16"/>
  <c r="B9" i="16"/>
  <c r="B8" i="16"/>
  <c r="B7" i="16"/>
  <c r="B6" i="16"/>
  <c r="B5" i="16"/>
  <c r="B44" i="15"/>
  <c r="B43" i="15"/>
  <c r="B42" i="15"/>
  <c r="B41" i="15"/>
  <c r="B40" i="15"/>
  <c r="B39" i="15"/>
  <c r="B38" i="15"/>
  <c r="B37" i="15"/>
  <c r="B36" i="15"/>
  <c r="B35" i="15"/>
  <c r="B34" i="15"/>
  <c r="B33" i="15"/>
  <c r="B32" i="15"/>
  <c r="B31" i="15"/>
  <c r="B30" i="15"/>
  <c r="B29" i="15"/>
  <c r="B28" i="15"/>
  <c r="B27" i="15"/>
  <c r="B25" i="15"/>
  <c r="B24" i="15"/>
  <c r="B23" i="15"/>
  <c r="B22" i="15"/>
  <c r="B21" i="15"/>
  <c r="B20" i="15"/>
  <c r="B19" i="15"/>
  <c r="B18" i="15"/>
  <c r="B17" i="15"/>
  <c r="B16" i="15"/>
  <c r="B15" i="15"/>
  <c r="B14" i="15"/>
  <c r="B13" i="15"/>
  <c r="B11" i="15"/>
  <c r="B10" i="15"/>
  <c r="B9" i="15"/>
  <c r="B8" i="15"/>
  <c r="B7" i="15"/>
  <c r="B6" i="15"/>
  <c r="B5" i="15"/>
  <c r="B44" i="10"/>
  <c r="B43" i="10"/>
  <c r="B42" i="10"/>
  <c r="B41" i="10"/>
  <c r="B40" i="10"/>
  <c r="B39" i="10"/>
  <c r="B38" i="10"/>
  <c r="B37" i="10"/>
  <c r="B36" i="10"/>
  <c r="B35" i="10"/>
  <c r="B34" i="10"/>
  <c r="B33" i="10"/>
  <c r="B32" i="10"/>
  <c r="B31" i="10"/>
  <c r="B30" i="10"/>
  <c r="B29" i="10"/>
  <c r="B28" i="10"/>
  <c r="B27" i="10"/>
  <c r="B25" i="10"/>
  <c r="B24" i="10"/>
  <c r="B23" i="10"/>
  <c r="B22" i="10"/>
  <c r="B21" i="10"/>
  <c r="B20" i="10"/>
  <c r="B19" i="10"/>
  <c r="B18" i="10"/>
  <c r="B17" i="10"/>
  <c r="B16" i="10"/>
  <c r="B15" i="10"/>
  <c r="B14" i="10"/>
  <c r="B13" i="10"/>
  <c r="B11" i="10"/>
  <c r="B10" i="10"/>
  <c r="B9" i="10"/>
  <c r="B8" i="10"/>
  <c r="B7" i="10"/>
  <c r="B6" i="10"/>
  <c r="B5" i="10"/>
  <c r="B44" i="14"/>
  <c r="B43" i="14"/>
  <c r="B42" i="14"/>
  <c r="B41" i="14"/>
  <c r="B40" i="14"/>
  <c r="B39" i="14"/>
  <c r="B38" i="14"/>
  <c r="B37" i="14"/>
  <c r="B36" i="14"/>
  <c r="B35" i="14"/>
  <c r="B34" i="14"/>
  <c r="B33" i="14"/>
  <c r="B32" i="14"/>
  <c r="B31" i="14"/>
  <c r="B30" i="14"/>
  <c r="B29" i="14"/>
  <c r="B28" i="14"/>
  <c r="B27" i="14"/>
  <c r="B25" i="14"/>
  <c r="B24" i="14"/>
  <c r="B23" i="14"/>
  <c r="B22" i="14"/>
  <c r="B21" i="14"/>
  <c r="B20" i="14"/>
  <c r="B19" i="14"/>
  <c r="B18" i="14"/>
  <c r="B17" i="14"/>
  <c r="B16" i="14"/>
  <c r="B15" i="14"/>
  <c r="B14" i="14"/>
  <c r="B13" i="14"/>
  <c r="B11" i="14"/>
  <c r="B10" i="14"/>
  <c r="B9" i="14"/>
  <c r="B8" i="14"/>
  <c r="B7" i="14"/>
  <c r="B6" i="14"/>
  <c r="B5" i="14"/>
  <c r="B44" i="13"/>
  <c r="B43" i="13"/>
  <c r="B42" i="13"/>
  <c r="B41" i="13"/>
  <c r="B40" i="13"/>
  <c r="B39" i="13"/>
  <c r="B38" i="13"/>
  <c r="B37" i="13"/>
  <c r="B36" i="13"/>
  <c r="B35" i="13"/>
  <c r="B34" i="13"/>
  <c r="B33" i="13"/>
  <c r="B32" i="13"/>
  <c r="B31" i="13"/>
  <c r="B30" i="13"/>
  <c r="B29" i="13"/>
  <c r="B28" i="13"/>
  <c r="B27" i="13"/>
  <c r="B25" i="13"/>
  <c r="B24" i="13"/>
  <c r="B23" i="13"/>
  <c r="B22" i="13"/>
  <c r="B21" i="13"/>
  <c r="B20" i="13"/>
  <c r="B19" i="13"/>
  <c r="B18" i="13"/>
  <c r="B17" i="13"/>
  <c r="B16" i="13"/>
  <c r="B15" i="13"/>
  <c r="B14" i="13"/>
  <c r="B13" i="13"/>
  <c r="B11" i="13"/>
  <c r="B10" i="13"/>
  <c r="B9" i="13"/>
  <c r="B8" i="13"/>
  <c r="B7" i="13"/>
  <c r="B6" i="13"/>
  <c r="B5" i="13"/>
  <c r="B44" i="12"/>
  <c r="B43" i="12"/>
  <c r="B42" i="12"/>
  <c r="B41" i="12"/>
  <c r="B40" i="12"/>
  <c r="B39" i="12"/>
  <c r="B38" i="12"/>
  <c r="B37" i="12"/>
  <c r="B36" i="12"/>
  <c r="B35" i="12"/>
  <c r="B34" i="12"/>
  <c r="B33" i="12"/>
  <c r="B32" i="12"/>
  <c r="B31" i="12"/>
  <c r="B30" i="12"/>
  <c r="B29" i="12"/>
  <c r="B28" i="12"/>
  <c r="B27" i="12"/>
  <c r="B25" i="12"/>
  <c r="B24" i="12"/>
  <c r="B23" i="12"/>
  <c r="B22" i="12"/>
  <c r="B21" i="12"/>
  <c r="B20" i="12"/>
  <c r="B19" i="12"/>
  <c r="B18" i="12"/>
  <c r="B17" i="12"/>
  <c r="B16" i="12"/>
  <c r="B15" i="12"/>
  <c r="B14" i="12"/>
  <c r="B13" i="12"/>
  <c r="B11" i="12"/>
  <c r="B10" i="12"/>
  <c r="B9" i="12"/>
  <c r="B8" i="12"/>
  <c r="B7" i="12"/>
  <c r="B6" i="12"/>
  <c r="B5" i="12"/>
  <c r="B44" i="11"/>
  <c r="B43" i="11"/>
  <c r="B42" i="11"/>
  <c r="B41" i="11"/>
  <c r="B40" i="11"/>
  <c r="B39" i="11"/>
  <c r="B38" i="11"/>
  <c r="B37" i="11"/>
  <c r="B36" i="11"/>
  <c r="B35" i="11"/>
  <c r="B34" i="11"/>
  <c r="B33" i="11"/>
  <c r="B32" i="11"/>
  <c r="B31" i="11"/>
  <c r="B30" i="11"/>
  <c r="B29" i="11"/>
  <c r="B28" i="11"/>
  <c r="B27" i="11"/>
  <c r="B25" i="11"/>
  <c r="B24" i="11"/>
  <c r="B23" i="11"/>
  <c r="B22" i="11"/>
  <c r="B21" i="11"/>
  <c r="B20" i="11"/>
  <c r="B19" i="11"/>
  <c r="B18" i="11"/>
  <c r="B17" i="11"/>
  <c r="B16" i="11"/>
  <c r="B15" i="11"/>
  <c r="B14" i="11"/>
  <c r="B13" i="11"/>
  <c r="B11" i="11"/>
  <c r="B10" i="11"/>
  <c r="B9" i="11"/>
  <c r="B8" i="11"/>
  <c r="B7" i="11"/>
  <c r="B6" i="11"/>
  <c r="B5" i="11"/>
  <c r="B44" i="9"/>
  <c r="B43" i="9"/>
  <c r="B42" i="9"/>
  <c r="B41" i="9"/>
  <c r="B40" i="9"/>
  <c r="B39" i="9"/>
  <c r="B38" i="9"/>
  <c r="B37" i="9"/>
  <c r="B36" i="9"/>
  <c r="B35" i="9"/>
  <c r="B34" i="9"/>
  <c r="B33" i="9"/>
  <c r="B32" i="9"/>
  <c r="B31" i="9"/>
  <c r="B30" i="9"/>
  <c r="B29" i="9"/>
  <c r="B28" i="9"/>
  <c r="B27" i="9"/>
  <c r="B25" i="9"/>
  <c r="B24" i="9"/>
  <c r="B23" i="9"/>
  <c r="B22" i="9"/>
  <c r="B21" i="9"/>
  <c r="B20" i="9"/>
  <c r="B19" i="9"/>
  <c r="B18" i="9"/>
  <c r="B17" i="9"/>
  <c r="B16" i="9"/>
  <c r="B15" i="9"/>
  <c r="B14" i="9"/>
  <c r="B13" i="9"/>
  <c r="B11" i="9"/>
  <c r="B10" i="9"/>
  <c r="B9" i="9"/>
  <c r="B8" i="9"/>
  <c r="B7" i="9"/>
  <c r="B6" i="9"/>
  <c r="B5" i="9"/>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0" i="23"/>
  <c r="B9" i="23"/>
  <c r="B8" i="23"/>
  <c r="B7" i="23"/>
  <c r="B6" i="23"/>
  <c r="B5" i="23"/>
</calcChain>
</file>

<file path=xl/sharedStrings.xml><?xml version="1.0" encoding="utf-8"?>
<sst xmlns="http://schemas.openxmlformats.org/spreadsheetml/2006/main" count="3188" uniqueCount="210">
  <si>
    <t>達成基準</t>
  </si>
  <si>
    <t>レベル</t>
  </si>
  <si>
    <t>非テキストコンテンツ</t>
  </si>
  <si>
    <t>音声のみ及び映像のみ (収録済)</t>
  </si>
  <si>
    <t>キャプション (収録済)</t>
  </si>
  <si>
    <t>音声解説、又はメディアに対する代替 (収録済)</t>
  </si>
  <si>
    <t>キャプション (ライブ)</t>
  </si>
  <si>
    <t>音声解説 (収録済)</t>
  </si>
  <si>
    <t>情報及び関係性</t>
  </si>
  <si>
    <t>意味のある順序</t>
  </si>
  <si>
    <t>感覚的な特徴</t>
  </si>
  <si>
    <t>色の使用</t>
  </si>
  <si>
    <t>音声の制御</t>
  </si>
  <si>
    <t>コントラスト (最低限)</t>
  </si>
  <si>
    <t>テキストのサイズ変更</t>
  </si>
  <si>
    <t>文字画像</t>
  </si>
  <si>
    <t>キーボード</t>
  </si>
  <si>
    <t>キーボードトラップなし</t>
  </si>
  <si>
    <t>タイミング調整可能</t>
  </si>
  <si>
    <t>一時停止、停止、非表示</t>
  </si>
  <si>
    <t>3回の閃光、又は閾値以下</t>
  </si>
  <si>
    <t>ブロックスキップ</t>
  </si>
  <si>
    <t>ページタイトル</t>
  </si>
  <si>
    <t>フォーカス順序</t>
  </si>
  <si>
    <t>リンクの目的 (コンテキスト内)</t>
  </si>
  <si>
    <t>複数の手段</t>
  </si>
  <si>
    <t>見出し及びラベル</t>
  </si>
  <si>
    <t>フォーカスの可視化</t>
  </si>
  <si>
    <t>ページの言語</t>
  </si>
  <si>
    <t>一部分の言語</t>
  </si>
  <si>
    <t>フォーカス時</t>
  </si>
  <si>
    <t>入力時</t>
  </si>
  <si>
    <t>一貫したナビゲーション</t>
  </si>
  <si>
    <t>一貫した識別性</t>
  </si>
  <si>
    <t>エラーの特定</t>
  </si>
  <si>
    <t>ラベル又は説明</t>
  </si>
  <si>
    <t>エラー修正の提案</t>
  </si>
  <si>
    <t>エラー回避 (法的、金融、データ)</t>
  </si>
  <si>
    <t>構文解析</t>
  </si>
  <si>
    <t>名前 (name) ・役割 (role) 及び値 (value)</t>
  </si>
  <si>
    <t>備考</t>
  </si>
  <si>
    <t>URL</t>
  </si>
  <si>
    <t>日付</t>
  </si>
  <si>
    <t>https://kaneiken.jp/privacy</t>
    <phoneticPr fontId="5"/>
  </si>
  <si>
    <t>プライバシーポリシー</t>
    <phoneticPr fontId="5"/>
  </si>
  <si>
    <t>└</t>
  </si>
  <si>
    <t>対象外</t>
    <rPh sb="0" eb="3">
      <t>タイショウガイ</t>
    </rPh>
    <phoneticPr fontId="5"/>
  </si>
  <si>
    <t>│</t>
    <phoneticPr fontId="5"/>
  </si>
  <si>
    <t>お問い合わせ</t>
    <rPh sb="1" eb="2">
      <t>ト</t>
    </rPh>
    <rPh sb="3" eb="4">
      <t>ア</t>
    </rPh>
    <phoneticPr fontId="5"/>
  </si>
  <si>
    <t>├</t>
    <phoneticPr fontId="5"/>
  </si>
  <si>
    <t>探しています</t>
    <rPh sb="0" eb="1">
      <t>サガ</t>
    </rPh>
    <phoneticPr fontId="5"/>
  </si>
  <si>
    <t>普及啓発・支援</t>
    <rPh sb="0" eb="2">
      <t>フキュウ</t>
    </rPh>
    <rPh sb="2" eb="4">
      <t>ケイハツ</t>
    </rPh>
    <rPh sb="5" eb="7">
      <t>シエン</t>
    </rPh>
    <phoneticPr fontId="5"/>
  </si>
  <si>
    <t>創薬チャンネル</t>
    <rPh sb="0" eb="2">
      <t>ソウヤク</t>
    </rPh>
    <phoneticPr fontId="5"/>
  </si>
  <si>
    <t>広報・SNS</t>
    <rPh sb="0" eb="2">
      <t>コウホウ</t>
    </rPh>
    <phoneticPr fontId="5"/>
  </si>
  <si>
    <t>業績一覧</t>
    <rPh sb="0" eb="2">
      <t>ギョウセキ</t>
    </rPh>
    <rPh sb="2" eb="4">
      <t>イチラン</t>
    </rPh>
    <phoneticPr fontId="5"/>
  </si>
  <si>
    <t>研究内容</t>
    <rPh sb="0" eb="2">
      <t>ケンキュウ</t>
    </rPh>
    <rPh sb="2" eb="4">
      <t>ナイヨウ</t>
    </rPh>
    <phoneticPr fontId="5"/>
  </si>
  <si>
    <t>https://kaneiken.jp/inquiry</t>
    <phoneticPr fontId="5"/>
  </si>
  <si>
    <t>https://kaneiken.jp/sdgs</t>
    <phoneticPr fontId="5"/>
  </si>
  <si>
    <t>SDGsへの取組</t>
    <phoneticPr fontId="5"/>
  </si>
  <si>
    <t>https://kaneiken.jp/r5ems</t>
    <phoneticPr fontId="5"/>
  </si>
  <si>
    <t>令和5年度 環衛研EMS環境管理推進計画</t>
    <phoneticPr fontId="5"/>
  </si>
  <si>
    <t>https://kaneiken.jp/ems</t>
    <phoneticPr fontId="5"/>
  </si>
  <si>
    <t>環衛研EMS</t>
    <rPh sb="0" eb="3">
      <t>カンエイケン</t>
    </rPh>
    <phoneticPr fontId="5"/>
  </si>
  <si>
    <t>https://kaneiken.jp/information</t>
    <phoneticPr fontId="5"/>
  </si>
  <si>
    <t>各種情報提供</t>
    <rPh sb="0" eb="2">
      <t>カクシュ</t>
    </rPh>
    <rPh sb="2" eb="4">
      <t>ジョウホウ</t>
    </rPh>
    <rPh sb="4" eb="6">
      <t>テイキョウ</t>
    </rPh>
    <phoneticPr fontId="5"/>
  </si>
  <si>
    <t>https://kaneiken.jp/institute</t>
    <phoneticPr fontId="5"/>
  </si>
  <si>
    <t>研究・倫理審査の公表</t>
    <rPh sb="0" eb="2">
      <t>ケンキュウ</t>
    </rPh>
    <rPh sb="3" eb="5">
      <t>リンリ</t>
    </rPh>
    <rPh sb="5" eb="7">
      <t>シンサ</t>
    </rPh>
    <rPh sb="8" eb="10">
      <t>コウヒョウ</t>
    </rPh>
    <phoneticPr fontId="5"/>
  </si>
  <si>
    <t>https://kaneiken.jp/atmosphere</t>
    <phoneticPr fontId="5"/>
  </si>
  <si>
    <t>大気水質部</t>
    <rPh sb="0" eb="2">
      <t>タイキ</t>
    </rPh>
    <rPh sb="2" eb="4">
      <t>スイシツ</t>
    </rPh>
    <rPh sb="4" eb="5">
      <t>ブ</t>
    </rPh>
    <phoneticPr fontId="5"/>
  </si>
  <si>
    <t>https://kaneiken.jp/medicine</t>
    <phoneticPr fontId="5"/>
  </si>
  <si>
    <t>医薬食品部</t>
    <rPh sb="0" eb="2">
      <t>イヤク</t>
    </rPh>
    <rPh sb="2" eb="4">
      <t>ショクヒン</t>
    </rPh>
    <rPh sb="4" eb="5">
      <t>ブ</t>
    </rPh>
    <phoneticPr fontId="5"/>
  </si>
  <si>
    <t>https://kaneiken.jp/microorganism</t>
    <phoneticPr fontId="5"/>
  </si>
  <si>
    <t>微生物部</t>
    <rPh sb="0" eb="3">
      <t>ビセイブツ</t>
    </rPh>
    <rPh sb="3" eb="4">
      <t>ブ</t>
    </rPh>
    <phoneticPr fontId="5"/>
  </si>
  <si>
    <t>https://kaneiken.jp/environment</t>
    <phoneticPr fontId="5"/>
  </si>
  <si>
    <t>環境科学部</t>
    <rPh sb="0" eb="2">
      <t>カンキョウ</t>
    </rPh>
    <rPh sb="2" eb="4">
      <t>カガク</t>
    </rPh>
    <rPh sb="4" eb="5">
      <t>ブ</t>
    </rPh>
    <phoneticPr fontId="5"/>
  </si>
  <si>
    <t>https://kaneiken.jp/outline</t>
    <phoneticPr fontId="5"/>
  </si>
  <si>
    <t>静岡県環境衛生科学研究所の活動</t>
    <rPh sb="0" eb="3">
      <t>シズオカケン</t>
    </rPh>
    <rPh sb="3" eb="5">
      <t>カンキョウ</t>
    </rPh>
    <rPh sb="5" eb="7">
      <t>エイセイ</t>
    </rPh>
    <rPh sb="7" eb="9">
      <t>カガク</t>
    </rPh>
    <rPh sb="9" eb="12">
      <t>ケンキュウジョ</t>
    </rPh>
    <rPh sb="13" eb="15">
      <t>カツドウ</t>
    </rPh>
    <phoneticPr fontId="5"/>
  </si>
  <si>
    <t>各投稿</t>
    <rPh sb="0" eb="1">
      <t>カク</t>
    </rPh>
    <rPh sb="1" eb="3">
      <t>トウコウ</t>
    </rPh>
    <phoneticPr fontId="5"/>
  </si>
  <si>
    <t>└</t>
    <phoneticPr fontId="5"/>
  </si>
  <si>
    <t>トピックス</t>
    <phoneticPr fontId="5"/>
  </si>
  <si>
    <t>https://kaneiken.jp/r5_2</t>
    <phoneticPr fontId="5"/>
  </si>
  <si>
    <t>業務研究発表会 開催概要</t>
    <phoneticPr fontId="5"/>
  </si>
  <si>
    <t>https://kaneiken.jp/</t>
    <phoneticPr fontId="5"/>
  </si>
  <si>
    <t>フロントページ</t>
    <phoneticPr fontId="5"/>
  </si>
  <si>
    <t>環衛研ウェブサイト / webアクセリビリティ対象一覧</t>
    <rPh sb="0" eb="1">
      <t>カン</t>
    </rPh>
    <rPh sb="1" eb="2">
      <t>エイ</t>
    </rPh>
    <rPh sb="2" eb="3">
      <t>ケン</t>
    </rPh>
    <rPh sb="23" eb="25">
      <t>タイショウ</t>
    </rPh>
    <rPh sb="25" eb="27">
      <t>イチラン</t>
    </rPh>
    <phoneticPr fontId="5"/>
  </si>
  <si>
    <t>テスト担当</t>
    <phoneticPr fontId="2"/>
  </si>
  <si>
    <t>原木</t>
    <rPh sb="0" eb="2">
      <t>ハラキ</t>
    </rPh>
    <phoneticPr fontId="2"/>
  </si>
  <si>
    <t>https://kaneiken.jp/</t>
    <phoneticPr fontId="2"/>
  </si>
  <si>
    <t>フロントページ</t>
    <phoneticPr fontId="2"/>
  </si>
  <si>
    <t>ページ名</t>
    <rPh sb="3" eb="4">
      <t>メイ</t>
    </rPh>
    <phoneticPr fontId="2"/>
  </si>
  <si>
    <t>判定</t>
    <rPh sb="0" eb="2">
      <t>ハンテイ</t>
    </rPh>
    <phoneticPr fontId="2"/>
  </si>
  <si>
    <t>達成度</t>
    <rPh sb="0" eb="2">
      <t>タッセイ</t>
    </rPh>
    <rPh sb="2" eb="3">
      <t>ド</t>
    </rPh>
    <phoneticPr fontId="2"/>
  </si>
  <si>
    <t>A</t>
    <phoneticPr fontId="2"/>
  </si>
  <si>
    <t>AA</t>
    <phoneticPr fontId="2"/>
  </si>
  <si>
    <t>:after/:before擬似要素を用いてコンテンツ（テキスト）が挿入されています。装飾目的でないコンテンツが挿入されていないか確認してください。</t>
    <phoneticPr fontId="2"/>
  </si>
  <si>
    <t>このページ内リンクはジャンプ先のアンカー"top"が存在しません。ジャンプ先のアンカーを挿入してください。</t>
    <phoneticPr fontId="2"/>
  </si>
  <si>
    <t>URL</t>
    <phoneticPr fontId="2"/>
  </si>
  <si>
    <t>検査番号</t>
    <rPh sb="0" eb="2">
      <t>ケンサ</t>
    </rPh>
    <rPh sb="2" eb="4">
      <t>バンゴウ</t>
    </rPh>
    <phoneticPr fontId="2"/>
  </si>
  <si>
    <t>サイト構成</t>
    <rPh sb="3" eb="5">
      <t>コウセイ</t>
    </rPh>
    <phoneticPr fontId="2"/>
  </si>
  <si>
    <t>医薬食品部</t>
    <phoneticPr fontId="2"/>
  </si>
  <si>
    <t>https://kaneiken.jp/medicine</t>
    <phoneticPr fontId="2"/>
  </si>
  <si>
    <t>堅ろう</t>
    <phoneticPr fontId="2"/>
  </si>
  <si>
    <t>理解可能</t>
    <phoneticPr fontId="2"/>
  </si>
  <si>
    <t>操作可能</t>
    <phoneticPr fontId="2"/>
  </si>
  <si>
    <t>知覚可能</t>
    <phoneticPr fontId="2"/>
  </si>
  <si>
    <t>ロービジョン</t>
    <phoneticPr fontId="2"/>
  </si>
  <si>
    <t>音声ユーザビリティ</t>
    <rPh sb="0" eb="2">
      <t>オンセイ</t>
    </rPh>
    <phoneticPr fontId="2"/>
  </si>
  <si>
    <t>ウェブサイト全体評価</t>
    <rPh sb="6" eb="8">
      <t>ゼンタイ</t>
    </rPh>
    <rPh sb="8" eb="10">
      <t>ヒョウカ</t>
    </rPh>
    <phoneticPr fontId="2"/>
  </si>
  <si>
    <t>業務研究発表会 開催概要</t>
    <phoneticPr fontId="2"/>
  </si>
  <si>
    <t>https://kaneiken.jp/r5_2</t>
    <phoneticPr fontId="2"/>
  </si>
  <si>
    <t>静岡県環境衛生科学研究所の活動</t>
    <phoneticPr fontId="2"/>
  </si>
  <si>
    <t>https://kaneiken.jp/outline</t>
    <phoneticPr fontId="2"/>
  </si>
  <si>
    <t>環境科学部</t>
    <phoneticPr fontId="2"/>
  </si>
  <si>
    <t>https://kaneiken.jp/environment</t>
    <phoneticPr fontId="2"/>
  </si>
  <si>
    <t>微生物部</t>
    <phoneticPr fontId="2"/>
  </si>
  <si>
    <t>https://kaneiken.jp/microorganism</t>
    <phoneticPr fontId="2"/>
  </si>
  <si>
    <t>大気水質部</t>
    <phoneticPr fontId="2"/>
  </si>
  <si>
    <t>研究・倫理審査の公表</t>
    <phoneticPr fontId="2"/>
  </si>
  <si>
    <t>https://kaneiken.jp/atmosphere</t>
    <phoneticPr fontId="2"/>
  </si>
  <si>
    <t>https://kaneiken.jp/institute</t>
    <phoneticPr fontId="2"/>
  </si>
  <si>
    <t>各種情報提供</t>
    <phoneticPr fontId="2"/>
  </si>
  <si>
    <t>https://kaneiken.jp/information</t>
    <phoneticPr fontId="2"/>
  </si>
  <si>
    <t>環衛研EMS</t>
    <phoneticPr fontId="2"/>
  </si>
  <si>
    <t>https://kaneiken.jp/ems</t>
    <phoneticPr fontId="2"/>
  </si>
  <si>
    <t>令和5年度 環衛研EMS環境管理推進計画</t>
    <phoneticPr fontId="2"/>
  </si>
  <si>
    <t>https://kaneiken.jp/r5ems</t>
    <phoneticPr fontId="2"/>
  </si>
  <si>
    <t>SDGsへの取組</t>
    <phoneticPr fontId="2"/>
  </si>
  <si>
    <t>https://kaneiken.jp/sdgs</t>
    <phoneticPr fontId="2"/>
  </si>
  <si>
    <t>https://kaneiken.jp/inquiry</t>
    <phoneticPr fontId="2"/>
  </si>
  <si>
    <t>お問い合わせ</t>
    <phoneticPr fontId="2"/>
  </si>
  <si>
    <t>https://kaneiken.jp/privacy</t>
    <phoneticPr fontId="2"/>
  </si>
  <si>
    <t>プライバシーポリシー</t>
    <phoneticPr fontId="2"/>
  </si>
  <si>
    <t>https://kaneiken.jp/medchem/</t>
    <phoneticPr fontId="2"/>
  </si>
  <si>
    <t>https://kaneiken.jp/medchem/research.html</t>
    <phoneticPr fontId="2"/>
  </si>
  <si>
    <t>研究内容</t>
    <phoneticPr fontId="2"/>
  </si>
  <si>
    <t>https://kaneiken.jp/medchem/manager.html</t>
    <phoneticPr fontId="2"/>
  </si>
  <si>
    <t>https://kaneiken.jp/medchem/acievement.html</t>
    <phoneticPr fontId="2"/>
  </si>
  <si>
    <t>業績一覧</t>
    <phoneticPr fontId="2"/>
  </si>
  <si>
    <t>https://kaneiken.jp/medchem/sns.html</t>
    <phoneticPr fontId="2"/>
  </si>
  <si>
    <t>広報・SNS</t>
    <phoneticPr fontId="2"/>
  </si>
  <si>
    <t>https://kaneiken.jp/medchem/contact.html</t>
    <phoneticPr fontId="2"/>
  </si>
  <si>
    <t>https://kaneiken.jp/medchem/medchemchannel.html</t>
    <phoneticPr fontId="2"/>
  </si>
  <si>
    <t>創薬チャンネル</t>
    <rPh sb="0" eb="2">
      <t>ソウヤク</t>
    </rPh>
    <phoneticPr fontId="2"/>
  </si>
  <si>
    <t>静岡県気候変動適応センターについて</t>
    <phoneticPr fontId="2"/>
  </si>
  <si>
    <t>静岡県気候変動適応センターについて</t>
    <phoneticPr fontId="5"/>
  </si>
  <si>
    <t>個人情報の取扱いについて</t>
    <phoneticPr fontId="5"/>
  </si>
  <si>
    <t>アクセシビリティ検証は miChecker Version: 3.0.0を使用し、W3C（WCAG2.0）および、JSA （JIS X 8341-3）に基づいての検証を行っています。</t>
    <rPh sb="8" eb="10">
      <t>ケンショウ</t>
    </rPh>
    <rPh sb="37" eb="39">
      <t>シヨウ</t>
    </rPh>
    <rPh sb="76" eb="77">
      <t>モト</t>
    </rPh>
    <rPh sb="81" eb="83">
      <t>ケンショウ</t>
    </rPh>
    <rPh sb="84" eb="85">
      <t>オコナ</t>
    </rPh>
    <phoneticPr fontId="2"/>
  </si>
  <si>
    <t>原木</t>
    <phoneticPr fontId="2"/>
  </si>
  <si>
    <t>ページの先頭へのページ内リンクとして動作することを確認。基準を満たしているため問題なしと判断。</t>
    <rPh sb="28" eb="30">
      <t>キジュン</t>
    </rPh>
    <rPh sb="31" eb="32">
      <t>ミ</t>
    </rPh>
    <phoneticPr fontId="2"/>
  </si>
  <si>
    <t>CMS及び、アイコンフォントにて使用。基準を満たしているため装飾目的ではないと判断。</t>
    <rPh sb="3" eb="4">
      <t>オヨ</t>
    </rPh>
    <phoneticPr fontId="2"/>
  </si>
  <si>
    <t>商品テスト情報</t>
    <rPh sb="0" eb="2">
      <t>ショウヒン</t>
    </rPh>
    <rPh sb="5" eb="7">
      <t>ジョウホウ</t>
    </rPh>
    <phoneticPr fontId="5"/>
  </si>
  <si>
    <t>https://kaneiken.jp/item_test</t>
    <phoneticPr fontId="5"/>
  </si>
  <si>
    <t>└</t>
    <phoneticPr fontId="2"/>
  </si>
  <si>
    <t>https://kaneiken.jp/item_test</t>
    <phoneticPr fontId="2"/>
  </si>
  <si>
    <t>お知らせ</t>
    <rPh sb="1" eb="2">
      <t>シ</t>
    </rPh>
    <phoneticPr fontId="2"/>
  </si>
  <si>
    <t>メンバー</t>
    <phoneticPr fontId="5"/>
  </si>
  <si>
    <t>リンク集</t>
    <rPh sb="3" eb="4">
      <t>シュウ</t>
    </rPh>
    <phoneticPr fontId="5"/>
  </si>
  <si>
    <t>https://kaneiken.jp/medchem/link.html</t>
    <phoneticPr fontId="2"/>
  </si>
  <si>
    <t>https://kaneiken.jp/medchem/contact.html</t>
  </si>
  <si>
    <t>静岡県における適応研究</t>
    <rPh sb="0" eb="2">
      <t>シズオカ</t>
    </rPh>
    <rPh sb="2" eb="3">
      <t>ケン</t>
    </rPh>
    <rPh sb="7" eb="9">
      <t>テキオウ</t>
    </rPh>
    <rPh sb="9" eb="11">
      <t>ケンキュウ</t>
    </rPh>
    <phoneticPr fontId="5"/>
  </si>
  <si>
    <t>https://kaneiken.jp/center_top/center_privacy</t>
  </si>
  <si>
    <t>https://kaneiken.jp/center_top/center_copyright</t>
  </si>
  <si>
    <t>https://kaneiken.jp/center_top/center_link</t>
  </si>
  <si>
    <t>https://kaneiken.jp/center_top/center_search</t>
  </si>
  <si>
    <t>https://kaneiken.jp/center_top/center_support</t>
  </si>
  <si>
    <t>https://kaneiken.jp/center_top/center_institute</t>
  </si>
  <si>
    <t>https://kaneiken.jp/center_top/center_info</t>
  </si>
  <si>
    <t>https://kaneiken.jp/center_top</t>
  </si>
  <si>
    <t>1.10</t>
    <phoneticPr fontId="2"/>
  </si>
  <si>
    <t>2.1</t>
    <phoneticPr fontId="2"/>
  </si>
  <si>
    <t>2.2</t>
    <phoneticPr fontId="2"/>
  </si>
  <si>
    <t>2.3</t>
    <phoneticPr fontId="2"/>
  </si>
  <si>
    <t>2.4</t>
    <phoneticPr fontId="2"/>
  </si>
  <si>
    <t>2.5</t>
    <phoneticPr fontId="2"/>
  </si>
  <si>
    <t>2.6</t>
    <phoneticPr fontId="2"/>
  </si>
  <si>
    <t>2.7</t>
    <phoneticPr fontId="2"/>
  </si>
  <si>
    <t>2.8</t>
    <phoneticPr fontId="2"/>
  </si>
  <si>
    <t>3.1</t>
    <phoneticPr fontId="2"/>
  </si>
  <si>
    <t>3.2</t>
    <phoneticPr fontId="2"/>
  </si>
  <si>
    <t>3.3</t>
    <phoneticPr fontId="2"/>
  </si>
  <si>
    <t>3.4</t>
    <phoneticPr fontId="2"/>
  </si>
  <si>
    <t>3.5</t>
    <phoneticPr fontId="2"/>
  </si>
  <si>
    <t>3.6</t>
    <phoneticPr fontId="2"/>
  </si>
  <si>
    <t>3.7</t>
    <phoneticPr fontId="2"/>
  </si>
  <si>
    <t>3.8</t>
    <phoneticPr fontId="2"/>
  </si>
  <si>
    <t>1.16</t>
    <phoneticPr fontId="2"/>
  </si>
  <si>
    <t>.</t>
    <phoneticPr fontId="2"/>
  </si>
  <si>
    <t>ウェブアクセシビリティ方針について</t>
    <phoneticPr fontId="2"/>
  </si>
  <si>
    <t>https://kaneiken.jp/accessibility</t>
    <phoneticPr fontId="2"/>
  </si>
  <si>
    <t>創薬探索プロジェクト</t>
    <rPh sb="0" eb="2">
      <t>ソウヤク</t>
    </rPh>
    <rPh sb="2" eb="4">
      <t>タンサク</t>
    </rPh>
    <phoneticPr fontId="5"/>
  </si>
  <si>
    <t>創薬探索プロジェクト</t>
    <phoneticPr fontId="2"/>
  </si>
  <si>
    <t>メンバー</t>
    <phoneticPr fontId="2"/>
  </si>
  <si>
    <t>リンク集</t>
    <rPh sb="3" eb="4">
      <t>シュウ</t>
    </rPh>
    <phoneticPr fontId="2"/>
  </si>
  <si>
    <t>https://kaneiken.jp/medchem/privacy.html</t>
    <phoneticPr fontId="2"/>
  </si>
  <si>
    <t>AA</t>
  </si>
  <si>
    <t>コンタクト</t>
    <phoneticPr fontId="5"/>
  </si>
  <si>
    <t>2.9</t>
    <phoneticPr fontId="2"/>
  </si>
  <si>
    <t>コンタクト</t>
    <phoneticPr fontId="2"/>
  </si>
  <si>
    <t>気候変動適応センター</t>
    <phoneticPr fontId="2"/>
  </si>
  <si>
    <t>気候変動適応センター</t>
    <rPh sb="0" eb="2">
      <t>キコウ</t>
    </rPh>
    <rPh sb="2" eb="4">
      <t>ヘンドウ</t>
    </rPh>
    <rPh sb="4" eb="6">
      <t>テキオウ</t>
    </rPh>
    <phoneticPr fontId="5"/>
  </si>
  <si>
    <t>静岡県における適応研究</t>
    <phoneticPr fontId="2"/>
  </si>
  <si>
    <t>普及啓発・支援</t>
    <phoneticPr fontId="2"/>
  </si>
  <si>
    <t>探しています</t>
    <phoneticPr fontId="2"/>
  </si>
  <si>
    <t>関連機関へのリンク</t>
    <phoneticPr fontId="2"/>
  </si>
  <si>
    <t>関連機関へのリンク</t>
    <phoneticPr fontId="5"/>
  </si>
  <si>
    <t>著作権・リンクについて</t>
    <phoneticPr fontId="2"/>
  </si>
  <si>
    <t>著作権・リンクについて</t>
    <phoneticPr fontId="5"/>
  </si>
  <si>
    <t>個人情報の取扱いについて（プライバシーポリシー）</t>
    <phoneticPr fontId="2"/>
  </si>
  <si>
    <t>"本文へ移動"などのスキップリンクの提供を検討してください。</t>
    <phoneticPr fontId="2"/>
  </si>
  <si>
    <t>本文へ移動するためのリンクを設置しない内容。基準を満たしているため問題なしと判断。</t>
    <rPh sb="0" eb="2">
      <t>ホンブン</t>
    </rPh>
    <rPh sb="3" eb="5">
      <t>イドウ</t>
    </rPh>
    <rPh sb="14" eb="16">
      <t>セッチ</t>
    </rPh>
    <rPh sb="19" eb="21">
      <t>ナイヨウ</t>
    </rPh>
    <rPh sb="22" eb="24">
      <t>キジュン</t>
    </rPh>
    <rPh sb="25" eb="26">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</si>
</sst>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7">
    <font>
      <sz val="10"/>
      <color rgb="FF000000"/>
      <name val="ヒラギノ角ゴシック"/>
      <family val="2"/>
    </font>
    <font>
      <sz val="11"/>
      <color theme="1"/>
      <name val="游ゴシック"/>
      <family val="2"/>
      <charset val="128"/>
      <scheme val="minor"/>
    </font>
    <font>
      <sz val="6"/>
      <name val="ＭＳ Ｐゴシック"/>
      <family val="3"/>
      <charset val="128"/>
    </font>
    <font>
      <u/>
      <sz val="10"/>
      <color theme="10"/>
      <name val="ヒラギノ角ゴシック"/>
      <family val="2"/>
    </font>
    <font>
      <u/>
      <sz val="11"/>
      <color theme="10"/>
      <name val="游ゴシック"/>
      <family val="2"/>
      <charset val="128"/>
      <scheme val="minor"/>
    </font>
    <font>
      <sz val="6"/>
      <name val="游ゴシック"/>
      <family val="2"/>
      <charset val="128"/>
      <scheme val="minor"/>
    </font>
    <font>
      <sz val="11"/>
      <name val="游ゴシック"/>
      <family val="3"/>
      <charset val="128"/>
    </font>
    <font>
      <b/>
      <sz val="11"/>
      <name val="游ゴシック"/>
      <family val="3"/>
      <charset val="128"/>
    </font>
    <font>
      <b/>
      <sz val="11"/>
      <color theme="0"/>
      <name val="游ゴシック"/>
      <family val="3"/>
      <charset val="128"/>
    </font>
    <font>
      <u/>
      <sz val="11"/>
      <color theme="10"/>
      <name val="游ゴシック"/>
      <family val="3"/>
      <charset val="128"/>
    </font>
    <font>
      <sz val="11"/>
      <color rgb="FF000000"/>
      <name val="游ゴシック"/>
      <family val="3"/>
      <charset val="128"/>
    </font>
    <font>
      <b/>
      <sz val="11"/>
      <color rgb="FFFFFFFF"/>
      <name val="游ゴシック"/>
      <family val="3"/>
      <charset val="128"/>
    </font>
    <font>
      <u/>
      <sz val="11"/>
      <color rgb="FF0000FF"/>
      <name val="游ゴシック"/>
      <family val="3"/>
      <charset val="128"/>
    </font>
    <font>
      <sz val="10"/>
      <color rgb="FF000000"/>
      <name val="游ゴシック"/>
      <family val="3"/>
      <charset val="128"/>
    </font>
    <font>
      <sz val="10"/>
      <name val="游ゴシック"/>
      <family val="3"/>
      <charset val="128"/>
    </font>
    <font>
      <b/>
      <sz val="14"/>
      <color theme="0"/>
      <name val="游ゴシック"/>
      <family val="3"/>
      <charset val="128"/>
    </font>
    <font>
      <sz val="11"/>
      <name val="Microsoft JhengHei"/>
      <family val="3"/>
    </font>
  </fonts>
  <fills count="12">
    <fill>
      <patternFill patternType="none"/>
    </fill>
    <fill>
      <patternFill patternType="gray125"/>
    </fill>
    <fill>
      <patternFill patternType="solid">
        <fgColor rgb="FFEEEEEE"/>
        <bgColor rgb="FFF0F5F7"/>
      </patternFill>
    </fill>
    <fill>
      <patternFill patternType="solid">
        <fgColor theme="6" tint="0.79998168889431442"/>
        <bgColor indexed="64"/>
      </patternFill>
    </fill>
    <fill>
      <patternFill patternType="solid">
        <fgColor rgb="FFC8FFB4"/>
        <bgColor indexed="64"/>
      </patternFill>
    </fill>
    <fill>
      <patternFill patternType="solid">
        <fgColor rgb="FFFFFFB4"/>
        <bgColor indexed="64"/>
      </patternFill>
    </fill>
    <fill>
      <patternFill patternType="solid">
        <fgColor theme="8" tint="-0.249977111117893"/>
        <bgColor rgb="FF808080"/>
      </patternFill>
    </fill>
    <fill>
      <patternFill patternType="solid">
        <fgColor theme="8" tint="-0.249977111117893"/>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5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1" fillId="0" borderId="0">
      <alignment vertical="center"/>
    </xf>
    <xf numFmtId="0" fontId="4" fillId="0" borderId="0" applyNumberFormat="0" applyFill="0" applyBorder="0" applyAlignment="0" applyProtection="0">
      <alignment vertical="center"/>
    </xf>
  </cellStyleXfs>
  <cellXfs count="159">
    <xf numFmtId="0" fontId="0" fillId="0" borderId="0" xfId="0"/>
    <xf numFmtId="0" fontId="6" fillId="0" borderId="2" xfId="2" applyFont="1" applyBorder="1" applyAlignment="1">
      <alignment horizontal="right" vertical="center"/>
    </xf>
    <xf numFmtId="0" fontId="6" fillId="0" borderId="0" xfId="2" applyFont="1" applyAlignment="1">
      <alignment horizontal="left" vertical="center"/>
    </xf>
    <xf numFmtId="0" fontId="6" fillId="0" borderId="0" xfId="2" applyFont="1" applyAlignment="1">
      <alignment horizontal="center" vertical="center"/>
    </xf>
    <xf numFmtId="0" fontId="7" fillId="0" borderId="3" xfId="2" applyFont="1" applyBorder="1">
      <alignment vertical="center"/>
    </xf>
    <xf numFmtId="0" fontId="6" fillId="0" borderId="3" xfId="2" applyFont="1" applyBorder="1">
      <alignment vertical="center"/>
    </xf>
    <xf numFmtId="0" fontId="6" fillId="0" borderId="2" xfId="2" applyFont="1" applyBorder="1">
      <alignment vertical="center"/>
    </xf>
    <xf numFmtId="0" fontId="6" fillId="0" borderId="0" xfId="2" applyFont="1">
      <alignment vertical="center"/>
    </xf>
    <xf numFmtId="0" fontId="7" fillId="0" borderId="1" xfId="2" applyFont="1" applyBorder="1">
      <alignment vertical="center"/>
    </xf>
    <xf numFmtId="0" fontId="6" fillId="0" borderId="1" xfId="2" applyFont="1" applyBorder="1">
      <alignment vertical="center"/>
    </xf>
    <xf numFmtId="0" fontId="7" fillId="0" borderId="2" xfId="2" applyFont="1" applyBorder="1">
      <alignment vertical="center"/>
    </xf>
    <xf numFmtId="0" fontId="10" fillId="0" borderId="0" xfId="0" applyFont="1" applyAlignment="1">
      <alignment vertical="center"/>
    </xf>
    <xf numFmtId="0" fontId="13" fillId="0" borderId="4" xfId="0" applyFont="1" applyBorder="1" applyAlignment="1">
      <alignment horizontal="left" vertical="center"/>
    </xf>
    <xf numFmtId="0" fontId="7" fillId="0" borderId="0" xfId="2" applyFont="1" applyAlignment="1">
      <alignment horizontal="center" vertical="center"/>
    </xf>
    <xf numFmtId="0" fontId="7" fillId="0" borderId="0" xfId="0" applyFont="1" applyAlignment="1">
      <alignment horizontal="center" vertical="center"/>
    </xf>
    <xf numFmtId="0" fontId="6" fillId="0" borderId="8" xfId="2" applyFont="1" applyBorder="1">
      <alignment vertical="center"/>
    </xf>
    <xf numFmtId="0" fontId="6" fillId="0" borderId="7" xfId="2" applyFont="1" applyBorder="1">
      <alignment vertical="center"/>
    </xf>
    <xf numFmtId="0" fontId="6" fillId="0" borderId="0" xfId="2" applyFont="1" applyAlignment="1">
      <alignment horizontal="right" vertical="center"/>
    </xf>
    <xf numFmtId="0" fontId="7" fillId="0" borderId="0" xfId="2" applyFont="1">
      <alignment vertical="center"/>
    </xf>
    <xf numFmtId="0" fontId="6" fillId="0" borderId="10" xfId="2" applyFont="1" applyBorder="1">
      <alignment vertical="center"/>
    </xf>
    <xf numFmtId="0" fontId="6" fillId="0" borderId="6" xfId="2" applyFont="1" applyBorder="1">
      <alignment vertical="center"/>
    </xf>
    <xf numFmtId="0" fontId="7" fillId="0" borderId="25" xfId="2" applyFont="1" applyBorder="1">
      <alignment vertical="center"/>
    </xf>
    <xf numFmtId="0" fontId="6" fillId="0" borderId="25" xfId="2" applyFont="1" applyBorder="1" applyAlignment="1">
      <alignment horizontal="right" vertical="center"/>
    </xf>
    <xf numFmtId="0" fontId="6" fillId="0" borderId="16" xfId="2" applyFont="1" applyBorder="1" applyAlignment="1">
      <alignment horizontal="center"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176" fontId="10" fillId="0" borderId="14" xfId="0" applyNumberFormat="1" applyFont="1" applyBorder="1" applyAlignment="1">
      <alignment horizontal="center" vertical="center"/>
    </xf>
    <xf numFmtId="0" fontId="10" fillId="2" borderId="17" xfId="0" applyFont="1" applyFill="1" applyBorder="1" applyAlignment="1">
      <alignment vertical="center"/>
    </xf>
    <xf numFmtId="0" fontId="10" fillId="2" borderId="18" xfId="0" applyFont="1" applyFill="1" applyBorder="1" applyAlignment="1">
      <alignment vertical="center"/>
    </xf>
    <xf numFmtId="0" fontId="10" fillId="0" borderId="19" xfId="0" applyFont="1" applyBorder="1" applyAlignment="1">
      <alignment horizontal="center" vertical="center"/>
    </xf>
    <xf numFmtId="0" fontId="12" fillId="0" borderId="12" xfId="0" applyFont="1" applyBorder="1" applyAlignment="1">
      <alignment horizontal="center" vertical="center"/>
    </xf>
    <xf numFmtId="0" fontId="13" fillId="0" borderId="13" xfId="0" applyFont="1" applyBorder="1" applyAlignment="1">
      <alignment horizontal="left"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3" fillId="0" borderId="18" xfId="0" applyFont="1" applyBorder="1" applyAlignment="1">
      <alignment horizontal="left" vertical="center"/>
    </xf>
    <xf numFmtId="0" fontId="10" fillId="0" borderId="29" xfId="0" applyFont="1" applyBorder="1" applyAlignment="1">
      <alignment vertical="center"/>
    </xf>
    <xf numFmtId="0" fontId="10" fillId="0" borderId="30" xfId="0" applyFont="1" applyBorder="1" applyAlignment="1">
      <alignment vertical="center"/>
    </xf>
    <xf numFmtId="0" fontId="10" fillId="0" borderId="31" xfId="0" applyFont="1" applyBorder="1" applyAlignment="1">
      <alignment vertical="center"/>
    </xf>
    <xf numFmtId="0" fontId="9" fillId="0" borderId="27" xfId="1" applyFont="1" applyBorder="1" applyAlignment="1">
      <alignment vertical="center"/>
    </xf>
    <xf numFmtId="0" fontId="9" fillId="0" borderId="28" xfId="1" applyFont="1" applyBorder="1" applyAlignment="1">
      <alignment vertical="center"/>
    </xf>
    <xf numFmtId="0" fontId="6" fillId="0" borderId="4" xfId="2" applyFont="1" applyBorder="1" applyAlignment="1">
      <alignment horizontal="center" vertical="center"/>
    </xf>
    <xf numFmtId="0" fontId="6" fillId="9" borderId="4" xfId="2" applyFont="1" applyFill="1" applyBorder="1" applyAlignment="1">
      <alignment horizontal="center" vertical="center"/>
    </xf>
    <xf numFmtId="0" fontId="6" fillId="9" borderId="16" xfId="2" applyFont="1" applyFill="1" applyBorder="1" applyAlignment="1">
      <alignment horizontal="center" vertical="center"/>
    </xf>
    <xf numFmtId="0" fontId="8" fillId="8" borderId="42" xfId="0" applyFont="1" applyFill="1" applyBorder="1" applyAlignment="1">
      <alignment horizontal="center" vertical="center"/>
    </xf>
    <xf numFmtId="0" fontId="8" fillId="8" borderId="43" xfId="0" applyFont="1" applyFill="1" applyBorder="1" applyAlignment="1">
      <alignment horizontal="center" vertical="center"/>
    </xf>
    <xf numFmtId="0" fontId="6" fillId="0" borderId="5" xfId="2" applyFont="1" applyBorder="1" applyAlignment="1">
      <alignment horizontal="center" vertical="center"/>
    </xf>
    <xf numFmtId="0" fontId="6" fillId="9" borderId="5" xfId="2" applyFont="1" applyFill="1" applyBorder="1" applyAlignment="1">
      <alignment horizontal="center" vertical="center"/>
    </xf>
    <xf numFmtId="0" fontId="8" fillId="8" borderId="39" xfId="0" applyFont="1" applyFill="1" applyBorder="1" applyAlignment="1">
      <alignment horizontal="center" vertical="center"/>
    </xf>
    <xf numFmtId="0" fontId="6" fillId="9" borderId="6" xfId="2" applyFont="1" applyFill="1" applyBorder="1" applyAlignment="1">
      <alignment horizontal="center" vertical="center"/>
    </xf>
    <xf numFmtId="0" fontId="11" fillId="6" borderId="24" xfId="0" applyFont="1" applyFill="1" applyBorder="1" applyAlignment="1">
      <alignment horizontal="center" vertical="center"/>
    </xf>
    <xf numFmtId="0" fontId="11" fillId="6" borderId="22"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28"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6" fillId="4" borderId="16" xfId="2" applyFont="1" applyFill="1" applyBorder="1" applyAlignment="1">
      <alignment horizontal="center" vertical="center"/>
    </xf>
    <xf numFmtId="0" fontId="10" fillId="4" borderId="12"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7" xfId="0" applyFont="1" applyFill="1" applyBorder="1" applyAlignment="1">
      <alignment horizontal="center" vertical="center"/>
    </xf>
    <xf numFmtId="0" fontId="3" fillId="0" borderId="32" xfId="1" applyBorder="1" applyAlignment="1">
      <alignment vertical="center"/>
    </xf>
    <xf numFmtId="0" fontId="10" fillId="0" borderId="0" xfId="0" applyFont="1" applyAlignment="1">
      <alignment horizontal="center" vertical="center"/>
    </xf>
    <xf numFmtId="0" fontId="3" fillId="0" borderId="11" xfId="1" applyBorder="1" applyAlignment="1">
      <alignment horizontal="left" vertical="center"/>
    </xf>
    <xf numFmtId="0" fontId="3" fillId="0" borderId="5" xfId="1" applyBorder="1" applyAlignment="1">
      <alignment horizontal="left" vertical="center"/>
    </xf>
    <xf numFmtId="0" fontId="6" fillId="3" borderId="5" xfId="2" applyFont="1" applyFill="1" applyBorder="1" applyAlignment="1">
      <alignment horizontal="left" vertical="center"/>
    </xf>
    <xf numFmtId="0" fontId="3" fillId="0" borderId="5" xfId="1" applyBorder="1" applyAlignment="1">
      <alignment vertical="center"/>
    </xf>
    <xf numFmtId="0" fontId="6" fillId="4" borderId="50" xfId="2" applyFont="1" applyFill="1" applyBorder="1" applyAlignment="1">
      <alignment horizontal="center" vertical="center"/>
    </xf>
    <xf numFmtId="0" fontId="6" fillId="4" borderId="19" xfId="2" applyFont="1" applyFill="1" applyBorder="1" applyAlignment="1">
      <alignment horizontal="center" vertical="center"/>
    </xf>
    <xf numFmtId="0" fontId="3" fillId="0" borderId="5" xfId="1" applyFill="1" applyBorder="1" applyAlignment="1">
      <alignment horizontal="left" vertical="center"/>
    </xf>
    <xf numFmtId="0" fontId="16" fillId="0" borderId="0" xfId="2" applyFont="1" applyAlignment="1">
      <alignment horizontal="right" vertical="center"/>
    </xf>
    <xf numFmtId="0" fontId="7" fillId="0" borderId="10" xfId="2" applyFont="1" applyBorder="1">
      <alignment vertical="center"/>
    </xf>
    <xf numFmtId="0" fontId="3" fillId="0" borderId="11" xfId="1" applyBorder="1" applyAlignment="1">
      <alignment vertical="center"/>
    </xf>
    <xf numFmtId="49" fontId="7" fillId="0" borderId="12" xfId="2" applyNumberFormat="1" applyFont="1" applyBorder="1" applyAlignment="1">
      <alignment horizontal="center" vertical="center"/>
    </xf>
    <xf numFmtId="49" fontId="7" fillId="0" borderId="15" xfId="2" applyNumberFormat="1" applyFont="1" applyBorder="1" applyAlignment="1">
      <alignment horizontal="center" vertical="center"/>
    </xf>
    <xf numFmtId="49" fontId="7" fillId="9" borderId="15" xfId="2" applyNumberFormat="1" applyFont="1" applyFill="1" applyBorder="1" applyAlignment="1">
      <alignment horizontal="center" vertical="center"/>
    </xf>
    <xf numFmtId="49" fontId="7" fillId="0" borderId="17" xfId="2" applyNumberFormat="1" applyFont="1" applyBorder="1" applyAlignment="1">
      <alignment horizontal="center" vertical="center"/>
    </xf>
    <xf numFmtId="0" fontId="6" fillId="4" borderId="20" xfId="2" applyFont="1" applyFill="1" applyBorder="1" applyAlignment="1">
      <alignment horizontal="center" vertical="center"/>
    </xf>
    <xf numFmtId="0" fontId="7" fillId="0" borderId="27" xfId="2" applyFont="1" applyBorder="1">
      <alignment vertical="center"/>
    </xf>
    <xf numFmtId="0" fontId="6" fillId="0" borderId="27" xfId="2" applyFont="1" applyBorder="1">
      <alignment vertical="center"/>
    </xf>
    <xf numFmtId="0" fontId="6" fillId="0" borderId="28" xfId="2" applyFont="1" applyBorder="1">
      <alignment vertical="center"/>
    </xf>
    <xf numFmtId="0" fontId="3" fillId="0" borderId="32" xfId="1" applyBorder="1" applyAlignment="1">
      <alignment horizontal="left" vertical="center"/>
    </xf>
    <xf numFmtId="0" fontId="6" fillId="0" borderId="18" xfId="2" applyFont="1" applyBorder="1" applyAlignment="1">
      <alignment horizontal="center" vertical="center"/>
    </xf>
    <xf numFmtId="0" fontId="6" fillId="0" borderId="32" xfId="2" applyFont="1" applyBorder="1" applyAlignment="1">
      <alignment horizontal="center" vertical="center"/>
    </xf>
    <xf numFmtId="0" fontId="6" fillId="0" borderId="19" xfId="2" applyFont="1" applyBorder="1" applyAlignment="1">
      <alignment horizontal="center" vertical="center"/>
    </xf>
    <xf numFmtId="0" fontId="6" fillId="0" borderId="38" xfId="2" applyFont="1" applyBorder="1" applyAlignment="1">
      <alignment horizontal="right" vertical="center"/>
    </xf>
    <xf numFmtId="0" fontId="7" fillId="0" borderId="38" xfId="2" applyFont="1" applyBorder="1">
      <alignment vertical="center"/>
    </xf>
    <xf numFmtId="0" fontId="6" fillId="0" borderId="39" xfId="2" applyFont="1" applyBorder="1">
      <alignment vertical="center"/>
    </xf>
    <xf numFmtId="49" fontId="7" fillId="11" borderId="15" xfId="2" applyNumberFormat="1" applyFont="1" applyFill="1" applyBorder="1" applyAlignment="1">
      <alignment horizontal="center" vertical="center"/>
    </xf>
    <xf numFmtId="0" fontId="6" fillId="0" borderId="7" xfId="2" applyFont="1" applyBorder="1" applyAlignment="1">
      <alignment horizontal="center" vertical="center"/>
    </xf>
    <xf numFmtId="0" fontId="6" fillId="0" borderId="9" xfId="2" applyFont="1" applyBorder="1" applyAlignment="1">
      <alignment horizontal="center" vertical="center"/>
    </xf>
    <xf numFmtId="0" fontId="6" fillId="0" borderId="11" xfId="2" applyFont="1" applyBorder="1" applyAlignment="1">
      <alignment horizontal="center" vertical="center"/>
    </xf>
    <xf numFmtId="0" fontId="6" fillId="0" borderId="20" xfId="2" applyFont="1" applyBorder="1" applyAlignment="1">
      <alignment horizontal="center" vertical="center"/>
    </xf>
    <xf numFmtId="0" fontId="6" fillId="0" borderId="6" xfId="2" applyFont="1" applyBorder="1" applyAlignment="1">
      <alignment horizontal="center" vertical="center"/>
    </xf>
    <xf numFmtId="0" fontId="6" fillId="0" borderId="28" xfId="2" applyFont="1" applyBorder="1" applyAlignment="1">
      <alignment horizontal="center" vertical="center"/>
    </xf>
    <xf numFmtId="49" fontId="7" fillId="0" borderId="51" xfId="2" applyNumberFormat="1" applyFont="1" applyBorder="1" applyAlignment="1">
      <alignment horizontal="center" vertical="center"/>
    </xf>
    <xf numFmtId="0" fontId="6" fillId="0" borderId="47" xfId="2" applyFont="1" applyBorder="1" applyAlignment="1">
      <alignment horizontal="center" vertical="center"/>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29" xfId="0" applyFont="1" applyBorder="1" applyAlignment="1">
      <alignment horizontal="center" vertical="center"/>
    </xf>
    <xf numFmtId="0" fontId="6" fillId="0" borderId="15" xfId="2" applyFont="1" applyBorder="1" applyAlignment="1">
      <alignment horizontal="center" vertical="center"/>
    </xf>
    <xf numFmtId="0" fontId="6" fillId="9" borderId="15" xfId="2" applyFont="1" applyFill="1" applyBorder="1" applyAlignment="1">
      <alignment horizontal="center" vertical="center"/>
    </xf>
    <xf numFmtId="0" fontId="6" fillId="0" borderId="17" xfId="2" applyFont="1" applyBorder="1" applyAlignment="1">
      <alignment horizontal="center" vertical="center"/>
    </xf>
    <xf numFmtId="14" fontId="6" fillId="0" borderId="0" xfId="0" applyNumberFormat="1" applyFont="1" applyAlignment="1">
      <alignment horizontal="center" vertical="center"/>
    </xf>
    <xf numFmtId="0" fontId="6" fillId="0" borderId="0" xfId="2" applyFont="1" applyAlignment="1">
      <alignment horizontal="right" vertical="center"/>
    </xf>
    <xf numFmtId="0" fontId="7" fillId="10" borderId="21" xfId="2" applyFont="1" applyFill="1" applyBorder="1" applyAlignment="1">
      <alignment horizontal="center" vertical="center"/>
    </xf>
    <xf numFmtId="0" fontId="7" fillId="10" borderId="46" xfId="2" applyFont="1" applyFill="1" applyBorder="1" applyAlignment="1">
      <alignment horizontal="center" vertical="center"/>
    </xf>
    <xf numFmtId="0" fontId="15" fillId="7" borderId="0" xfId="2" applyFont="1" applyFill="1" applyAlignment="1">
      <alignment horizontal="center" vertical="center"/>
    </xf>
    <xf numFmtId="0" fontId="8" fillId="8" borderId="33" xfId="2" applyFont="1" applyFill="1" applyBorder="1" applyAlignment="1">
      <alignment horizontal="center" vertical="center"/>
    </xf>
    <xf numFmtId="0" fontId="8" fillId="8" borderId="34" xfId="2" applyFont="1" applyFill="1" applyBorder="1" applyAlignment="1">
      <alignment horizontal="center" vertical="center"/>
    </xf>
    <xf numFmtId="0" fontId="8" fillId="8" borderId="35" xfId="2" applyFont="1" applyFill="1" applyBorder="1" applyAlignment="1">
      <alignment horizontal="center" vertical="center"/>
    </xf>
    <xf numFmtId="0" fontId="8" fillId="8" borderId="26" xfId="2" applyFont="1" applyFill="1" applyBorder="1" applyAlignment="1">
      <alignment horizontal="center" vertical="center"/>
    </xf>
    <xf numFmtId="0" fontId="8" fillId="8" borderId="38" xfId="2" applyFont="1" applyFill="1" applyBorder="1" applyAlignment="1">
      <alignment horizontal="center" vertical="center"/>
    </xf>
    <xf numFmtId="0" fontId="8" fillId="8" borderId="39" xfId="2" applyFont="1" applyFill="1" applyBorder="1" applyAlignment="1">
      <alignment horizontal="center" vertical="center"/>
    </xf>
    <xf numFmtId="0" fontId="8" fillId="8" borderId="36" xfId="2" applyFont="1" applyFill="1" applyBorder="1" applyAlignment="1">
      <alignment horizontal="center" vertical="center"/>
    </xf>
    <xf numFmtId="0" fontId="8" fillId="8" borderId="40" xfId="2" applyFont="1" applyFill="1" applyBorder="1" applyAlignment="1">
      <alignment horizontal="center" vertical="center"/>
    </xf>
    <xf numFmtId="0" fontId="8" fillId="8" borderId="37" xfId="2" applyFont="1" applyFill="1" applyBorder="1" applyAlignment="1">
      <alignment horizontal="center" vertical="center"/>
    </xf>
    <xf numFmtId="0" fontId="8" fillId="8" borderId="41" xfId="2" applyFont="1" applyFill="1" applyBorder="1" applyAlignment="1">
      <alignment horizontal="center" vertical="center"/>
    </xf>
    <xf numFmtId="0" fontId="8" fillId="8" borderId="36" xfId="0" applyFont="1" applyFill="1" applyBorder="1" applyAlignment="1">
      <alignment horizontal="center" vertical="center"/>
    </xf>
    <xf numFmtId="0" fontId="8" fillId="8" borderId="40" xfId="0" applyFont="1" applyFill="1" applyBorder="1" applyAlignment="1">
      <alignment horizontal="center" vertical="center"/>
    </xf>
    <xf numFmtId="0" fontId="8" fillId="8" borderId="30" xfId="0" applyFont="1" applyFill="1" applyBorder="1" applyAlignment="1">
      <alignment horizontal="center" vertical="center"/>
    </xf>
    <xf numFmtId="0" fontId="8" fillId="8" borderId="31" xfId="0" applyFont="1" applyFill="1" applyBorder="1" applyAlignment="1">
      <alignment horizontal="center" vertical="center"/>
    </xf>
    <xf numFmtId="0" fontId="6" fillId="4" borderId="21" xfId="2" applyFont="1" applyFill="1" applyBorder="1" applyAlignment="1">
      <alignment horizontal="center" vertical="center"/>
    </xf>
    <xf numFmtId="0" fontId="6" fillId="4" borderId="48" xfId="2" applyFont="1" applyFill="1" applyBorder="1" applyAlignment="1">
      <alignment horizontal="center" vertical="center"/>
    </xf>
    <xf numFmtId="0" fontId="10" fillId="4" borderId="45" xfId="0" applyFont="1" applyFill="1" applyBorder="1" applyAlignment="1">
      <alignment horizontal="center" vertical="center"/>
    </xf>
    <xf numFmtId="0" fontId="10" fillId="4" borderId="51" xfId="0" applyFont="1" applyFill="1" applyBorder="1" applyAlignment="1">
      <alignment horizontal="center" vertical="center"/>
    </xf>
    <xf numFmtId="0" fontId="10" fillId="0" borderId="44" xfId="0" applyFont="1" applyBorder="1" applyAlignment="1">
      <alignment horizontal="center" vertical="center"/>
    </xf>
    <xf numFmtId="0" fontId="10" fillId="0" borderId="20" xfId="0" applyFont="1" applyBorder="1" applyAlignment="1">
      <alignment horizontal="center" vertical="center"/>
    </xf>
    <xf numFmtId="0" fontId="13" fillId="0" borderId="49" xfId="0" applyFont="1" applyBorder="1" applyAlignment="1">
      <alignment horizontal="left" vertical="center"/>
    </xf>
    <xf numFmtId="0" fontId="13" fillId="0" borderId="9" xfId="0" applyFont="1" applyBorder="1" applyAlignment="1">
      <alignment horizontal="left" vertical="center"/>
    </xf>
    <xf numFmtId="0" fontId="12" fillId="0" borderId="45" xfId="0" applyFont="1" applyBorder="1" applyAlignment="1">
      <alignment horizontal="center" vertical="center"/>
    </xf>
    <xf numFmtId="0" fontId="12" fillId="0" borderId="51" xfId="0" applyFont="1" applyBorder="1" applyAlignment="1">
      <alignment horizontal="center" vertical="center"/>
    </xf>
    <xf numFmtId="0" fontId="14" fillId="4" borderId="5" xfId="0" applyFont="1" applyFill="1" applyBorder="1" applyAlignment="1">
      <alignment horizontal="left" vertical="center"/>
    </xf>
    <xf numFmtId="0" fontId="14" fillId="4" borderId="1" xfId="0" applyFont="1" applyFill="1" applyBorder="1" applyAlignment="1">
      <alignment horizontal="left" vertical="center"/>
    </xf>
    <xf numFmtId="0" fontId="14" fillId="4" borderId="52" xfId="0" applyFont="1" applyFill="1" applyBorder="1" applyAlignment="1">
      <alignment horizontal="left" vertical="center"/>
    </xf>
    <xf numFmtId="0" fontId="11" fillId="6" borderId="21" xfId="0" applyFont="1" applyFill="1" applyBorder="1" applyAlignment="1">
      <alignment horizontal="center" vertical="center"/>
    </xf>
    <xf numFmtId="0" fontId="11" fillId="6" borderId="22" xfId="0" applyFont="1" applyFill="1" applyBorder="1" applyAlignment="1">
      <alignment horizontal="center" vertical="center"/>
    </xf>
    <xf numFmtId="0" fontId="14" fillId="0" borderId="4" xfId="0" applyFont="1" applyBorder="1" applyAlignment="1">
      <alignment horizontal="left" vertical="center"/>
    </xf>
    <xf numFmtId="0" fontId="14" fillId="0" borderId="16" xfId="0" applyFont="1" applyBorder="1" applyAlignment="1">
      <alignment horizontal="left" vertical="center"/>
    </xf>
    <xf numFmtId="0" fontId="11" fillId="6" borderId="23" xfId="0" applyFont="1" applyFill="1" applyBorder="1" applyAlignment="1">
      <alignment horizontal="center" vertical="center"/>
    </xf>
    <xf numFmtId="0" fontId="11" fillId="6" borderId="24" xfId="0" applyFont="1" applyFill="1" applyBorder="1" applyAlignment="1">
      <alignment horizontal="center"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5" borderId="4" xfId="0" applyFont="1" applyFill="1" applyBorder="1" applyAlignment="1">
      <alignment horizontal="left" vertical="center"/>
    </xf>
    <xf numFmtId="0" fontId="14" fillId="5" borderId="16" xfId="0" applyFont="1" applyFill="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Border="1" applyAlignment="1">
      <alignment horizontal="left" vertical="center"/>
    </xf>
    <xf numFmtId="0" fontId="14" fillId="0" borderId="52" xfId="0" applyFont="1" applyBorder="1" applyAlignment="1">
      <alignment horizontal="left" vertical="center"/>
    </xf>
    <xf numFmtId="0" fontId="14" fillId="0" borderId="32" xfId="0" applyFont="1" applyBorder="1" applyAlignment="1">
      <alignment horizontal="left" vertical="center"/>
    </xf>
    <xf numFmtId="0" fontId="14" fillId="0" borderId="27" xfId="0" applyFont="1" applyBorder="1" applyAlignment="1">
      <alignment horizontal="left" vertical="center"/>
    </xf>
    <xf numFmtId="0" fontId="14" fillId="0" borderId="54" xfId="0" applyFont="1" applyBorder="1" applyAlignment="1">
      <alignment horizontal="left" vertical="center"/>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0" borderId="53"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wrapText="1"/>
    </xf>
  </cellXfs>
  <cellStyles count="4">
    <cellStyle name="ハイパーリンク" xfId="1" builtinId="8"/>
    <cellStyle name="ハイパーリンク 2" xfId="3" xr:uid="{8C32EEED-9302-4319-8489-3C6605D9D8F3}"/>
    <cellStyle name="標準" xfId="0" builtinId="0"/>
    <cellStyle name="標準 2" xfId="2" xr:uid="{EF6CE00A-163C-48D0-B0C6-95DDD021D0E2}"/>
  </cellStyles>
  <dxfs count="291">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7823E"/>
      <rgbColor rgb="FF800080"/>
      <rgbColor rgb="FF008080"/>
      <rgbColor rgb="FFC0C0C0"/>
      <rgbColor rgb="FF808080"/>
      <rgbColor rgb="FF9999FF"/>
      <rgbColor rgb="FF993366"/>
      <rgbColor rgb="FFF5FFF3"/>
      <rgbColor rgb="FFF0F5F7"/>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EEEEEE"/>
      <rgbColor rgb="FFF7F3FF"/>
      <rgbColor rgb="FFFFF1AC"/>
      <rgbColor rgb="FF99CCFF"/>
      <rgbColor rgb="FFFF99CC"/>
      <rgbColor rgb="FFCC99FF"/>
      <rgbColor rgb="FFFFCC99"/>
      <rgbColor rgb="FF1155CC"/>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8FFB4"/>
      <color rgb="FFFFFFB4"/>
      <color rgb="FFFF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kaneiken.jp/institute" TargetMode="External"/><Relationship Id="rId13" Type="http://schemas.openxmlformats.org/officeDocument/2006/relationships/hyperlink" Target="https://kaneiken.jp/inquiry" TargetMode="External"/><Relationship Id="rId18" Type="http://schemas.openxmlformats.org/officeDocument/2006/relationships/hyperlink" Target="https://kaneiken.jp/medchem/sns.html" TargetMode="External"/><Relationship Id="rId3" Type="http://schemas.openxmlformats.org/officeDocument/2006/relationships/hyperlink" Target="https://kaneiken.jp/outline" TargetMode="External"/><Relationship Id="rId21" Type="http://schemas.openxmlformats.org/officeDocument/2006/relationships/hyperlink" Target="https://kaneiken.jp/medchem/medchemchannel.html" TargetMode="External"/><Relationship Id="rId7" Type="http://schemas.openxmlformats.org/officeDocument/2006/relationships/hyperlink" Target="https://kaneiken.jp/atmosphere" TargetMode="External"/><Relationship Id="rId12" Type="http://schemas.openxmlformats.org/officeDocument/2006/relationships/hyperlink" Target="https://kaneiken.jp/sdgs" TargetMode="External"/><Relationship Id="rId17" Type="http://schemas.openxmlformats.org/officeDocument/2006/relationships/hyperlink" Target="https://kaneiken.jp/medchem/link.html" TargetMode="External"/><Relationship Id="rId2" Type="http://schemas.openxmlformats.org/officeDocument/2006/relationships/hyperlink" Target="https://kaneiken.jp/" TargetMode="External"/><Relationship Id="rId16" Type="http://schemas.openxmlformats.org/officeDocument/2006/relationships/hyperlink" Target="https://kaneiken.jp/medchem/manager.html" TargetMode="External"/><Relationship Id="rId20" Type="http://schemas.openxmlformats.org/officeDocument/2006/relationships/hyperlink" Target="https://kaneiken.jp/privacy" TargetMode="External"/><Relationship Id="rId1" Type="http://schemas.openxmlformats.org/officeDocument/2006/relationships/hyperlink" Target="https://kaneiken.jp/r5_2" TargetMode="External"/><Relationship Id="rId6" Type="http://schemas.openxmlformats.org/officeDocument/2006/relationships/hyperlink" Target="https://kaneiken.jp/medicine" TargetMode="External"/><Relationship Id="rId11" Type="http://schemas.openxmlformats.org/officeDocument/2006/relationships/hyperlink" Target="https://kaneiken.jp/r5ems" TargetMode="External"/><Relationship Id="rId24" Type="http://schemas.openxmlformats.org/officeDocument/2006/relationships/hyperlink" Target="https://kaneiken.jp/medchem/privacy.html" TargetMode="External"/><Relationship Id="rId5" Type="http://schemas.openxmlformats.org/officeDocument/2006/relationships/hyperlink" Target="https://kaneiken.jp/microorganism" TargetMode="External"/><Relationship Id="rId15" Type="http://schemas.openxmlformats.org/officeDocument/2006/relationships/hyperlink" Target="https://kaneiken.jp/medchem/research.html" TargetMode="External"/><Relationship Id="rId23" Type="http://schemas.openxmlformats.org/officeDocument/2006/relationships/hyperlink" Target="https://kaneiken.jp/accessibility" TargetMode="External"/><Relationship Id="rId10" Type="http://schemas.openxmlformats.org/officeDocument/2006/relationships/hyperlink" Target="https://kaneiken.jp/ems" TargetMode="External"/><Relationship Id="rId19" Type="http://schemas.openxmlformats.org/officeDocument/2006/relationships/hyperlink" Target="https://kaneiken.jp/item_test" TargetMode="External"/><Relationship Id="rId4" Type="http://schemas.openxmlformats.org/officeDocument/2006/relationships/hyperlink" Target="https://kaneiken.jp/environment" TargetMode="External"/><Relationship Id="rId9" Type="http://schemas.openxmlformats.org/officeDocument/2006/relationships/hyperlink" Target="https://kaneiken.jp/information" TargetMode="External"/><Relationship Id="rId14" Type="http://schemas.openxmlformats.org/officeDocument/2006/relationships/hyperlink" Target="https://kaneiken.jp/medchem/" TargetMode="External"/><Relationship Id="rId22" Type="http://schemas.openxmlformats.org/officeDocument/2006/relationships/hyperlink" Target="https://kaneiken.jp/medchem/acievement.html"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kaneiken.jp/institut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kaneiken.jp/informatio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kaneiken.jp/em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kaneiken.jp/r5ems"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kaneiken.jp/sdgs"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kaneiken.jp/inquiry"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kaneiken.jp/privacy"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kaneiken.jp/accessibility"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kaneiken.jp/medchem/"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kaneiken.jp/medchem/research.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kaneiken.jp/"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s://kaneiken.jp/medchem/medchemchannel.html"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kaneiken.jp/medchem/acievement.html"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kaneiken.jp/medchem/sns.html"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kaneiken.jp/medchem/manager.html"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kaneiken.jp/medchem/link.html"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kaneiken.jp/medchem/contact.html"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kaneiken.jp/medchem/privacy.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kaneiken.jp/r5_2"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kaneiken.jp/outlin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kaneiken.jp/environmen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kaneiken.jp/microorganis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kaneiken.jp/medicine"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kaneiken.jp/item_test"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kaneiken.jp/atmosphe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7866-36C0-45DB-8E7A-0737C5142543}">
  <sheetPr codeName="Sheet1"/>
  <dimension ref="B2:M45"/>
  <sheetViews>
    <sheetView tabSelected="1" zoomScaleNormal="100" workbookViewId="0">
      <pane ySplit="6" topLeftCell="A7" activePane="bottomLeft" state="frozen"/>
      <selection pane="bottomLeft"/>
    </sheetView>
  </sheetViews>
  <sheetFormatPr defaultRowHeight="22.5" customHeight="1"/>
  <cols>
    <col min="1" max="1" width="4.28515625" style="7" customWidth="1"/>
    <col min="2" max="4" width="5" style="7" customWidth="1"/>
    <col min="5" max="5" width="37.140625" style="7" customWidth="1"/>
    <col min="6" max="6" width="50" style="2" customWidth="1"/>
    <col min="7" max="7" width="14.28515625" style="2" customWidth="1"/>
    <col min="8" max="13" width="14.28515625" style="3" customWidth="1"/>
    <col min="14" max="16384" width="9.140625" style="7"/>
  </cols>
  <sheetData>
    <row r="2" spans="2:13" ht="30" customHeight="1">
      <c r="B2" s="108" t="s">
        <v>84</v>
      </c>
      <c r="C2" s="108"/>
      <c r="D2" s="108"/>
      <c r="E2" s="108"/>
      <c r="F2" s="108"/>
      <c r="G2" s="108"/>
      <c r="H2" s="108"/>
      <c r="I2" s="108"/>
      <c r="J2" s="108"/>
      <c r="K2" s="108"/>
      <c r="L2" s="108"/>
      <c r="M2" s="108"/>
    </row>
    <row r="3" spans="2:13" ht="15" customHeight="1">
      <c r="B3" s="13"/>
      <c r="C3" s="13"/>
      <c r="D3" s="13"/>
      <c r="E3" s="13"/>
      <c r="F3" s="13"/>
      <c r="G3" s="13"/>
      <c r="H3" s="14"/>
      <c r="I3" s="14"/>
      <c r="J3" s="14"/>
      <c r="K3" s="14"/>
      <c r="L3" s="14"/>
      <c r="M3" s="14"/>
    </row>
    <row r="4" spans="2:13" ht="15" customHeight="1" thickBot="1">
      <c r="B4" s="13"/>
      <c r="C4" s="13"/>
      <c r="D4" s="13"/>
      <c r="E4" s="13"/>
      <c r="F4" s="13"/>
      <c r="G4" s="13"/>
      <c r="H4" s="14"/>
      <c r="I4" s="14"/>
      <c r="J4" s="14"/>
      <c r="K4" s="14"/>
      <c r="L4" s="14"/>
      <c r="M4" s="104">
        <v>45366</v>
      </c>
    </row>
    <row r="5" spans="2:13" ht="22.5" customHeight="1">
      <c r="B5" s="109" t="s">
        <v>98</v>
      </c>
      <c r="C5" s="110"/>
      <c r="D5" s="110"/>
      <c r="E5" s="111"/>
      <c r="F5" s="115" t="s">
        <v>96</v>
      </c>
      <c r="G5" s="117" t="s">
        <v>97</v>
      </c>
      <c r="H5" s="119" t="s">
        <v>90</v>
      </c>
      <c r="I5" s="121" t="s">
        <v>106</v>
      </c>
      <c r="J5" s="121"/>
      <c r="K5" s="121"/>
      <c r="L5" s="122"/>
      <c r="M5" s="119" t="s">
        <v>105</v>
      </c>
    </row>
    <row r="6" spans="2:13" ht="22.5" customHeight="1" thickBot="1">
      <c r="B6" s="112"/>
      <c r="C6" s="113"/>
      <c r="D6" s="113"/>
      <c r="E6" s="114"/>
      <c r="F6" s="116"/>
      <c r="G6" s="118"/>
      <c r="H6" s="120"/>
      <c r="I6" s="47" t="s">
        <v>104</v>
      </c>
      <c r="J6" s="43" t="s">
        <v>103</v>
      </c>
      <c r="K6" s="43" t="s">
        <v>102</v>
      </c>
      <c r="L6" s="44" t="s">
        <v>101</v>
      </c>
      <c r="M6" s="120"/>
    </row>
    <row r="7" spans="2:13" ht="22.5" customHeight="1">
      <c r="B7" s="21" t="s">
        <v>83</v>
      </c>
      <c r="E7" s="19"/>
      <c r="F7" s="62" t="s">
        <v>82</v>
      </c>
      <c r="G7" s="72">
        <v>1.1000000000000001</v>
      </c>
      <c r="H7" s="66" t="s">
        <v>93</v>
      </c>
      <c r="I7" s="98">
        <v>82</v>
      </c>
      <c r="J7" s="99">
        <v>98</v>
      </c>
      <c r="K7" s="99">
        <v>100</v>
      </c>
      <c r="L7" s="100">
        <v>100</v>
      </c>
      <c r="M7" s="54">
        <v>100</v>
      </c>
    </row>
    <row r="8" spans="2:13" ht="22.5" customHeight="1">
      <c r="B8" s="22" t="s">
        <v>49</v>
      </c>
      <c r="C8" s="4" t="s">
        <v>81</v>
      </c>
      <c r="D8" s="5"/>
      <c r="E8" s="15"/>
      <c r="F8" s="63" t="s">
        <v>80</v>
      </c>
      <c r="G8" s="73">
        <v>1.2</v>
      </c>
      <c r="H8" s="56" t="s">
        <v>93</v>
      </c>
      <c r="I8" s="101">
        <v>80</v>
      </c>
      <c r="J8" s="40">
        <v>98</v>
      </c>
      <c r="K8" s="40">
        <v>100</v>
      </c>
      <c r="L8" s="45">
        <v>100</v>
      </c>
      <c r="M8" s="23">
        <v>100</v>
      </c>
    </row>
    <row r="9" spans="2:13" ht="22.5" customHeight="1">
      <c r="B9" s="22" t="s">
        <v>49</v>
      </c>
      <c r="C9" s="5" t="s">
        <v>79</v>
      </c>
      <c r="D9" s="5"/>
      <c r="E9" s="15"/>
      <c r="F9" s="64" t="s">
        <v>46</v>
      </c>
      <c r="G9" s="74"/>
      <c r="H9" s="42"/>
      <c r="I9" s="102"/>
      <c r="J9" s="41"/>
      <c r="K9" s="41"/>
      <c r="L9" s="46"/>
      <c r="M9" s="42"/>
    </row>
    <row r="10" spans="2:13" ht="22.5" customHeight="1">
      <c r="B10" s="22" t="s">
        <v>47</v>
      </c>
      <c r="C10" s="1" t="s">
        <v>78</v>
      </c>
      <c r="D10" s="6" t="s">
        <v>77</v>
      </c>
      <c r="E10" s="16"/>
      <c r="F10" s="64" t="s">
        <v>46</v>
      </c>
      <c r="G10" s="74"/>
      <c r="H10" s="42"/>
      <c r="I10" s="102"/>
      <c r="J10" s="41"/>
      <c r="K10" s="41"/>
      <c r="L10" s="46"/>
      <c r="M10" s="42"/>
    </row>
    <row r="11" spans="2:13" ht="22.5" customHeight="1">
      <c r="B11" s="22" t="s">
        <v>49</v>
      </c>
      <c r="C11" s="4" t="s">
        <v>76</v>
      </c>
      <c r="D11" s="5"/>
      <c r="E11" s="15"/>
      <c r="F11" s="63" t="s">
        <v>75</v>
      </c>
      <c r="G11" s="73">
        <v>1.3</v>
      </c>
      <c r="H11" s="56" t="s">
        <v>93</v>
      </c>
      <c r="I11" s="101">
        <v>80</v>
      </c>
      <c r="J11" s="40">
        <v>98</v>
      </c>
      <c r="K11" s="40">
        <v>100</v>
      </c>
      <c r="L11" s="45">
        <v>100</v>
      </c>
      <c r="M11" s="23">
        <v>100</v>
      </c>
    </row>
    <row r="12" spans="2:13" ht="22.5" customHeight="1">
      <c r="B12" s="22" t="s">
        <v>47</v>
      </c>
      <c r="C12" s="17" t="s">
        <v>49</v>
      </c>
      <c r="D12" s="18" t="s">
        <v>74</v>
      </c>
      <c r="E12" s="19"/>
      <c r="F12" s="63" t="s">
        <v>73</v>
      </c>
      <c r="G12" s="73">
        <v>1.4</v>
      </c>
      <c r="H12" s="56" t="s">
        <v>93</v>
      </c>
      <c r="I12" s="101">
        <v>80</v>
      </c>
      <c r="J12" s="40">
        <v>98</v>
      </c>
      <c r="K12" s="40">
        <v>100</v>
      </c>
      <c r="L12" s="45">
        <v>100</v>
      </c>
      <c r="M12" s="23">
        <v>100</v>
      </c>
    </row>
    <row r="13" spans="2:13" ht="22.5" customHeight="1">
      <c r="B13" s="22" t="s">
        <v>47</v>
      </c>
      <c r="C13" s="17" t="s">
        <v>49</v>
      </c>
      <c r="D13" s="18" t="s">
        <v>72</v>
      </c>
      <c r="E13" s="19"/>
      <c r="F13" s="63" t="s">
        <v>71</v>
      </c>
      <c r="G13" s="73">
        <v>1.5</v>
      </c>
      <c r="H13" s="56" t="s">
        <v>93</v>
      </c>
      <c r="I13" s="101">
        <v>80</v>
      </c>
      <c r="J13" s="40">
        <v>98</v>
      </c>
      <c r="K13" s="40">
        <v>100</v>
      </c>
      <c r="L13" s="45">
        <v>100</v>
      </c>
      <c r="M13" s="23">
        <v>100</v>
      </c>
    </row>
    <row r="14" spans="2:13" ht="22.5" customHeight="1">
      <c r="B14" s="22" t="s">
        <v>47</v>
      </c>
      <c r="C14" s="17" t="s">
        <v>49</v>
      </c>
      <c r="D14" s="18" t="s">
        <v>70</v>
      </c>
      <c r="E14" s="19"/>
      <c r="F14" s="63" t="s">
        <v>69</v>
      </c>
      <c r="G14" s="73">
        <v>1.6</v>
      </c>
      <c r="H14" s="56" t="s">
        <v>93</v>
      </c>
      <c r="I14" s="101">
        <v>80</v>
      </c>
      <c r="J14" s="40">
        <v>98</v>
      </c>
      <c r="K14" s="40">
        <v>100</v>
      </c>
      <c r="L14" s="45">
        <v>100</v>
      </c>
      <c r="M14" s="23">
        <v>100</v>
      </c>
    </row>
    <row r="15" spans="2:13" ht="22.5" customHeight="1">
      <c r="B15" s="22" t="s">
        <v>47</v>
      </c>
      <c r="C15" s="17" t="s">
        <v>47</v>
      </c>
      <c r="D15" s="69" t="s">
        <v>78</v>
      </c>
      <c r="E15" s="70" t="s">
        <v>150</v>
      </c>
      <c r="F15" s="68" t="s">
        <v>151</v>
      </c>
      <c r="G15" s="87">
        <v>1.7</v>
      </c>
      <c r="H15" s="56" t="s">
        <v>93</v>
      </c>
      <c r="I15" s="101">
        <v>80</v>
      </c>
      <c r="J15" s="40">
        <v>98</v>
      </c>
      <c r="K15" s="40">
        <v>100</v>
      </c>
      <c r="L15" s="45">
        <v>100</v>
      </c>
      <c r="M15" s="23">
        <v>100</v>
      </c>
    </row>
    <row r="16" spans="2:13" ht="22.5" customHeight="1">
      <c r="B16" s="22" t="s">
        <v>47</v>
      </c>
      <c r="C16" s="69" t="s">
        <v>152</v>
      </c>
      <c r="D16" s="18" t="s">
        <v>68</v>
      </c>
      <c r="E16" s="19"/>
      <c r="F16" s="63" t="s">
        <v>67</v>
      </c>
      <c r="G16" s="73">
        <v>1.8</v>
      </c>
      <c r="H16" s="56" t="s">
        <v>93</v>
      </c>
      <c r="I16" s="101">
        <v>80</v>
      </c>
      <c r="J16" s="40">
        <v>98</v>
      </c>
      <c r="K16" s="40">
        <v>100</v>
      </c>
      <c r="L16" s="45">
        <v>100</v>
      </c>
      <c r="M16" s="23">
        <v>100</v>
      </c>
    </row>
    <row r="17" spans="2:13" ht="22.5" customHeight="1">
      <c r="B17" s="22" t="s">
        <v>49</v>
      </c>
      <c r="C17" s="8" t="s">
        <v>66</v>
      </c>
      <c r="D17" s="9"/>
      <c r="E17" s="20"/>
      <c r="F17" s="63" t="s">
        <v>65</v>
      </c>
      <c r="G17" s="73">
        <v>1.9</v>
      </c>
      <c r="H17" s="56" t="s">
        <v>93</v>
      </c>
      <c r="I17" s="101">
        <v>80</v>
      </c>
      <c r="J17" s="40">
        <v>98</v>
      </c>
      <c r="K17" s="40">
        <v>100</v>
      </c>
      <c r="L17" s="45">
        <v>100</v>
      </c>
      <c r="M17" s="23">
        <v>100</v>
      </c>
    </row>
    <row r="18" spans="2:13" ht="22.5" customHeight="1">
      <c r="B18" s="22" t="s">
        <v>49</v>
      </c>
      <c r="C18" s="18" t="s">
        <v>64</v>
      </c>
      <c r="E18" s="19"/>
      <c r="F18" s="63" t="s">
        <v>63</v>
      </c>
      <c r="G18" s="73" t="s">
        <v>168</v>
      </c>
      <c r="H18" s="56" t="s">
        <v>93</v>
      </c>
      <c r="I18" s="101">
        <v>80</v>
      </c>
      <c r="J18" s="40">
        <v>98</v>
      </c>
      <c r="K18" s="40">
        <v>100</v>
      </c>
      <c r="L18" s="45">
        <v>100</v>
      </c>
      <c r="M18" s="23">
        <v>100</v>
      </c>
    </row>
    <row r="19" spans="2:13" ht="22.5" customHeight="1">
      <c r="B19" s="22" t="s">
        <v>49</v>
      </c>
      <c r="C19" s="4" t="s">
        <v>62</v>
      </c>
      <c r="D19" s="5"/>
      <c r="E19" s="15"/>
      <c r="F19" s="63" t="s">
        <v>61</v>
      </c>
      <c r="G19" s="73">
        <v>1.1100000000000001</v>
      </c>
      <c r="H19" s="56" t="s">
        <v>93</v>
      </c>
      <c r="I19" s="101">
        <v>80</v>
      </c>
      <c r="J19" s="40">
        <v>98</v>
      </c>
      <c r="K19" s="40">
        <v>100</v>
      </c>
      <c r="L19" s="45">
        <v>100</v>
      </c>
      <c r="M19" s="23">
        <v>100</v>
      </c>
    </row>
    <row r="20" spans="2:13" ht="22.5" customHeight="1">
      <c r="B20" s="22" t="s">
        <v>47</v>
      </c>
      <c r="C20" s="17" t="s">
        <v>49</v>
      </c>
      <c r="D20" s="18" t="s">
        <v>60</v>
      </c>
      <c r="E20" s="19"/>
      <c r="F20" s="63" t="s">
        <v>59</v>
      </c>
      <c r="G20" s="73">
        <v>1.1200000000000001</v>
      </c>
      <c r="H20" s="56" t="s">
        <v>93</v>
      </c>
      <c r="I20" s="101">
        <v>80</v>
      </c>
      <c r="J20" s="40">
        <v>98</v>
      </c>
      <c r="K20" s="40">
        <v>100</v>
      </c>
      <c r="L20" s="45">
        <v>100</v>
      </c>
      <c r="M20" s="23">
        <v>100</v>
      </c>
    </row>
    <row r="21" spans="2:13" ht="22.5" customHeight="1">
      <c r="B21" s="22" t="s">
        <v>47</v>
      </c>
      <c r="C21" s="1" t="s">
        <v>45</v>
      </c>
      <c r="D21" s="10" t="s">
        <v>58</v>
      </c>
      <c r="E21" s="16"/>
      <c r="F21" s="63" t="s">
        <v>57</v>
      </c>
      <c r="G21" s="73">
        <v>1.1299999999999999</v>
      </c>
      <c r="H21" s="56" t="s">
        <v>93</v>
      </c>
      <c r="I21" s="101">
        <v>80</v>
      </c>
      <c r="J21" s="40">
        <v>98</v>
      </c>
      <c r="K21" s="40">
        <v>100</v>
      </c>
      <c r="L21" s="45">
        <v>100</v>
      </c>
      <c r="M21" s="23">
        <v>100</v>
      </c>
    </row>
    <row r="22" spans="2:13" ht="22.5" customHeight="1">
      <c r="B22" s="22" t="s">
        <v>49</v>
      </c>
      <c r="C22" s="8" t="s">
        <v>48</v>
      </c>
      <c r="D22" s="9"/>
      <c r="E22" s="20"/>
      <c r="F22" s="63" t="s">
        <v>56</v>
      </c>
      <c r="G22" s="73">
        <v>1.1399999999999999</v>
      </c>
      <c r="H22" s="56" t="s">
        <v>93</v>
      </c>
      <c r="I22" s="101">
        <v>80</v>
      </c>
      <c r="J22" s="40">
        <v>98</v>
      </c>
      <c r="K22" s="40">
        <v>100</v>
      </c>
      <c r="L22" s="45">
        <v>100</v>
      </c>
      <c r="M22" s="23">
        <v>100</v>
      </c>
    </row>
    <row r="23" spans="2:13" ht="22.5" customHeight="1">
      <c r="B23" s="22" t="s">
        <v>49</v>
      </c>
      <c r="C23" s="8" t="s">
        <v>44</v>
      </c>
      <c r="D23" s="9"/>
      <c r="E23" s="20"/>
      <c r="F23" s="63" t="s">
        <v>43</v>
      </c>
      <c r="G23" s="73">
        <v>1.1499999999999999</v>
      </c>
      <c r="H23" s="56" t="s">
        <v>93</v>
      </c>
      <c r="I23" s="101">
        <v>80</v>
      </c>
      <c r="J23" s="40">
        <v>98</v>
      </c>
      <c r="K23" s="40">
        <v>100</v>
      </c>
      <c r="L23" s="45">
        <v>100</v>
      </c>
      <c r="M23" s="23">
        <v>100</v>
      </c>
    </row>
    <row r="24" spans="2:13" ht="22.5" customHeight="1" thickBot="1">
      <c r="B24" s="22" t="s">
        <v>49</v>
      </c>
      <c r="C24" s="77" t="s">
        <v>187</v>
      </c>
      <c r="D24" s="78"/>
      <c r="E24" s="79"/>
      <c r="F24" s="80" t="s">
        <v>188</v>
      </c>
      <c r="G24" s="75" t="s">
        <v>185</v>
      </c>
      <c r="H24" s="67" t="s">
        <v>93</v>
      </c>
      <c r="I24" s="103">
        <v>80</v>
      </c>
      <c r="J24" s="81">
        <v>98</v>
      </c>
      <c r="K24" s="81">
        <v>100</v>
      </c>
      <c r="L24" s="82">
        <v>100</v>
      </c>
      <c r="M24" s="83">
        <v>100</v>
      </c>
    </row>
    <row r="25" spans="2:13" ht="22.5" customHeight="1">
      <c r="B25" s="22" t="s">
        <v>49</v>
      </c>
      <c r="C25" s="18" t="s">
        <v>189</v>
      </c>
      <c r="E25" s="19"/>
      <c r="F25" s="71" t="s">
        <v>132</v>
      </c>
      <c r="G25" s="94" t="s">
        <v>169</v>
      </c>
      <c r="H25" s="76" t="s">
        <v>93</v>
      </c>
      <c r="I25" s="88">
        <v>96</v>
      </c>
      <c r="J25" s="89">
        <v>100</v>
      </c>
      <c r="K25" s="89">
        <v>100</v>
      </c>
      <c r="L25" s="90">
        <v>100</v>
      </c>
      <c r="M25" s="91">
        <v>100</v>
      </c>
    </row>
    <row r="26" spans="2:13" ht="22.5" customHeight="1">
      <c r="B26" s="22" t="s">
        <v>47</v>
      </c>
      <c r="C26" s="17" t="s">
        <v>49</v>
      </c>
      <c r="D26" s="18" t="s">
        <v>55</v>
      </c>
      <c r="E26" s="19"/>
      <c r="F26" s="65" t="s">
        <v>133</v>
      </c>
      <c r="G26" s="73" t="s">
        <v>170</v>
      </c>
      <c r="H26" s="56" t="s">
        <v>93</v>
      </c>
      <c r="I26" s="92">
        <v>96</v>
      </c>
      <c r="J26" s="40">
        <v>100</v>
      </c>
      <c r="K26" s="40">
        <v>100</v>
      </c>
      <c r="L26" s="45">
        <v>100</v>
      </c>
      <c r="M26" s="23">
        <v>100</v>
      </c>
    </row>
    <row r="27" spans="2:13" ht="22.5" customHeight="1">
      <c r="B27" s="22" t="s">
        <v>47</v>
      </c>
      <c r="C27" s="17" t="s">
        <v>49</v>
      </c>
      <c r="D27" s="18" t="s">
        <v>52</v>
      </c>
      <c r="E27" s="19"/>
      <c r="F27" s="65" t="s">
        <v>141</v>
      </c>
      <c r="G27" s="73" t="s">
        <v>171</v>
      </c>
      <c r="H27" s="56" t="s">
        <v>93</v>
      </c>
      <c r="I27" s="92">
        <v>96</v>
      </c>
      <c r="J27" s="40">
        <v>100</v>
      </c>
      <c r="K27" s="40">
        <v>100</v>
      </c>
      <c r="L27" s="45">
        <v>100</v>
      </c>
      <c r="M27" s="23">
        <v>100</v>
      </c>
    </row>
    <row r="28" spans="2:13" ht="22.5" customHeight="1">
      <c r="B28" s="22" t="s">
        <v>47</v>
      </c>
      <c r="C28" s="17" t="s">
        <v>49</v>
      </c>
      <c r="D28" s="18" t="s">
        <v>154</v>
      </c>
      <c r="E28" s="19"/>
      <c r="F28" s="64" t="s">
        <v>46</v>
      </c>
      <c r="G28" s="74"/>
      <c r="H28" s="42"/>
      <c r="I28" s="48"/>
      <c r="J28" s="41"/>
      <c r="K28" s="41"/>
      <c r="L28" s="46"/>
      <c r="M28" s="42"/>
    </row>
    <row r="29" spans="2:13" ht="22.5" customHeight="1">
      <c r="B29" s="22" t="s">
        <v>47</v>
      </c>
      <c r="C29" s="17" t="s">
        <v>49</v>
      </c>
      <c r="D29" s="18" t="s">
        <v>54</v>
      </c>
      <c r="E29" s="19"/>
      <c r="F29" s="65" t="s">
        <v>136</v>
      </c>
      <c r="G29" s="73" t="s">
        <v>172</v>
      </c>
      <c r="H29" s="56" t="s">
        <v>93</v>
      </c>
      <c r="I29" s="92">
        <v>96</v>
      </c>
      <c r="J29" s="40">
        <v>98</v>
      </c>
      <c r="K29" s="40">
        <v>100</v>
      </c>
      <c r="L29" s="45">
        <v>100</v>
      </c>
      <c r="M29" s="23">
        <v>100</v>
      </c>
    </row>
    <row r="30" spans="2:13" ht="22.5" customHeight="1">
      <c r="B30" s="22" t="s">
        <v>47</v>
      </c>
      <c r="C30" s="17" t="s">
        <v>49</v>
      </c>
      <c r="D30" s="18" t="s">
        <v>53</v>
      </c>
      <c r="E30" s="19"/>
      <c r="F30" s="65" t="s">
        <v>138</v>
      </c>
      <c r="G30" s="73" t="s">
        <v>173</v>
      </c>
      <c r="H30" s="56" t="s">
        <v>93</v>
      </c>
      <c r="I30" s="92">
        <v>96</v>
      </c>
      <c r="J30" s="40">
        <v>100</v>
      </c>
      <c r="K30" s="40">
        <v>100</v>
      </c>
      <c r="L30" s="45">
        <v>100</v>
      </c>
      <c r="M30" s="23">
        <v>100</v>
      </c>
    </row>
    <row r="31" spans="2:13" ht="22.5" customHeight="1">
      <c r="B31" s="22" t="s">
        <v>47</v>
      </c>
      <c r="C31" s="17" t="s">
        <v>49</v>
      </c>
      <c r="D31" s="18" t="s">
        <v>155</v>
      </c>
      <c r="E31" s="19"/>
      <c r="F31" s="65" t="s">
        <v>135</v>
      </c>
      <c r="G31" s="73" t="s">
        <v>174</v>
      </c>
      <c r="H31" s="56" t="s">
        <v>93</v>
      </c>
      <c r="I31" s="92">
        <v>96</v>
      </c>
      <c r="J31" s="40">
        <v>100</v>
      </c>
      <c r="K31" s="40">
        <v>100</v>
      </c>
      <c r="L31" s="45">
        <v>100</v>
      </c>
      <c r="M31" s="23">
        <v>100</v>
      </c>
    </row>
    <row r="32" spans="2:13" ht="22.5" customHeight="1">
      <c r="B32" s="22" t="s">
        <v>47</v>
      </c>
      <c r="C32" s="17" t="s">
        <v>49</v>
      </c>
      <c r="D32" s="18" t="s">
        <v>156</v>
      </c>
      <c r="E32" s="19"/>
      <c r="F32" s="65" t="s">
        <v>157</v>
      </c>
      <c r="G32" s="73" t="s">
        <v>175</v>
      </c>
      <c r="H32" s="56" t="s">
        <v>93</v>
      </c>
      <c r="I32" s="92">
        <v>96</v>
      </c>
      <c r="J32" s="40">
        <v>100</v>
      </c>
      <c r="K32" s="40">
        <v>100</v>
      </c>
      <c r="L32" s="45">
        <v>100</v>
      </c>
      <c r="M32" s="23">
        <v>100</v>
      </c>
    </row>
    <row r="33" spans="2:13" ht="22.5" customHeight="1">
      <c r="B33" s="22" t="s">
        <v>47</v>
      </c>
      <c r="C33" s="17" t="s">
        <v>49</v>
      </c>
      <c r="D33" s="18" t="s">
        <v>195</v>
      </c>
      <c r="E33" s="19"/>
      <c r="F33" s="65" t="s">
        <v>158</v>
      </c>
      <c r="G33" s="73" t="s">
        <v>176</v>
      </c>
      <c r="H33" s="56" t="s">
        <v>93</v>
      </c>
      <c r="I33" s="92">
        <v>96</v>
      </c>
      <c r="J33" s="40">
        <v>100</v>
      </c>
      <c r="K33" s="40">
        <v>100</v>
      </c>
      <c r="L33" s="45">
        <v>100</v>
      </c>
      <c r="M33" s="23">
        <v>100</v>
      </c>
    </row>
    <row r="34" spans="2:13" ht="22.5" customHeight="1" thickBot="1">
      <c r="B34" s="22" t="s">
        <v>47</v>
      </c>
      <c r="C34" s="84" t="s">
        <v>45</v>
      </c>
      <c r="D34" s="85" t="s">
        <v>44</v>
      </c>
      <c r="E34" s="86"/>
      <c r="F34" s="60" t="s">
        <v>193</v>
      </c>
      <c r="G34" s="75" t="s">
        <v>196</v>
      </c>
      <c r="H34" s="67" t="s">
        <v>93</v>
      </c>
      <c r="I34" s="93">
        <v>96</v>
      </c>
      <c r="J34" s="81">
        <v>98</v>
      </c>
      <c r="K34" s="81">
        <v>100</v>
      </c>
      <c r="L34" s="82">
        <v>100</v>
      </c>
      <c r="M34" s="83">
        <v>100</v>
      </c>
    </row>
    <row r="35" spans="2:13" ht="22.5" customHeight="1">
      <c r="B35" s="22" t="s">
        <v>49</v>
      </c>
      <c r="C35" s="18" t="s">
        <v>199</v>
      </c>
      <c r="E35" s="19"/>
      <c r="F35" s="71" t="s">
        <v>167</v>
      </c>
      <c r="G35" s="94" t="s">
        <v>177</v>
      </c>
      <c r="H35" s="76" t="s">
        <v>93</v>
      </c>
      <c r="I35" s="88">
        <v>80</v>
      </c>
      <c r="J35" s="89">
        <v>98</v>
      </c>
      <c r="K35" s="89">
        <v>100</v>
      </c>
      <c r="L35" s="90">
        <v>100</v>
      </c>
      <c r="M35" s="91">
        <v>100</v>
      </c>
    </row>
    <row r="36" spans="2:13" ht="22.5" customHeight="1">
      <c r="B36" s="22" t="s">
        <v>47</v>
      </c>
      <c r="C36" s="17" t="s">
        <v>49</v>
      </c>
      <c r="D36" s="18" t="s">
        <v>144</v>
      </c>
      <c r="E36" s="19"/>
      <c r="F36" s="65" t="s">
        <v>166</v>
      </c>
      <c r="G36" s="73" t="s">
        <v>178</v>
      </c>
      <c r="H36" s="56" t="s">
        <v>93</v>
      </c>
      <c r="I36" s="92">
        <v>80</v>
      </c>
      <c r="J36" s="40">
        <v>98</v>
      </c>
      <c r="K36" s="40">
        <v>100</v>
      </c>
      <c r="L36" s="45">
        <v>100</v>
      </c>
      <c r="M36" s="23">
        <v>100</v>
      </c>
    </row>
    <row r="37" spans="2:13" ht="22.5" customHeight="1">
      <c r="B37" s="22" t="s">
        <v>47</v>
      </c>
      <c r="C37" s="17" t="s">
        <v>49</v>
      </c>
      <c r="D37" s="18" t="s">
        <v>159</v>
      </c>
      <c r="E37" s="19"/>
      <c r="F37" s="65" t="s">
        <v>165</v>
      </c>
      <c r="G37" s="73" t="s">
        <v>179</v>
      </c>
      <c r="H37" s="56" t="s">
        <v>93</v>
      </c>
      <c r="I37" s="92">
        <v>80</v>
      </c>
      <c r="J37" s="40">
        <v>98</v>
      </c>
      <c r="K37" s="40">
        <v>100</v>
      </c>
      <c r="L37" s="45">
        <v>100</v>
      </c>
      <c r="M37" s="23">
        <v>100</v>
      </c>
    </row>
    <row r="38" spans="2:13" ht="22.5" customHeight="1">
      <c r="B38" s="22" t="s">
        <v>47</v>
      </c>
      <c r="C38" s="17" t="s">
        <v>49</v>
      </c>
      <c r="D38" s="18" t="s">
        <v>51</v>
      </c>
      <c r="E38" s="19"/>
      <c r="F38" s="65" t="s">
        <v>164</v>
      </c>
      <c r="G38" s="73" t="s">
        <v>180</v>
      </c>
      <c r="H38" s="56" t="s">
        <v>93</v>
      </c>
      <c r="I38" s="92">
        <v>78</v>
      </c>
      <c r="J38" s="40">
        <v>98</v>
      </c>
      <c r="K38" s="40">
        <v>100</v>
      </c>
      <c r="L38" s="45">
        <v>100</v>
      </c>
      <c r="M38" s="23">
        <v>100</v>
      </c>
    </row>
    <row r="39" spans="2:13" ht="22.5" customHeight="1">
      <c r="B39" s="22" t="s">
        <v>47</v>
      </c>
      <c r="C39" s="17" t="s">
        <v>49</v>
      </c>
      <c r="D39" s="18" t="s">
        <v>50</v>
      </c>
      <c r="E39" s="19"/>
      <c r="F39" s="65" t="s">
        <v>163</v>
      </c>
      <c r="G39" s="73" t="s">
        <v>181</v>
      </c>
      <c r="H39" s="56" t="s">
        <v>93</v>
      </c>
      <c r="I39" s="92">
        <v>80</v>
      </c>
      <c r="J39" s="40">
        <v>98</v>
      </c>
      <c r="K39" s="40">
        <v>100</v>
      </c>
      <c r="L39" s="45">
        <v>100</v>
      </c>
      <c r="M39" s="23">
        <v>100</v>
      </c>
    </row>
    <row r="40" spans="2:13" ht="22.5" customHeight="1">
      <c r="B40" s="22" t="s">
        <v>47</v>
      </c>
      <c r="C40" s="17" t="s">
        <v>49</v>
      </c>
      <c r="D40" s="18" t="s">
        <v>204</v>
      </c>
      <c r="F40" s="65" t="s">
        <v>162</v>
      </c>
      <c r="G40" s="73" t="s">
        <v>182</v>
      </c>
      <c r="H40" s="56" t="s">
        <v>93</v>
      </c>
      <c r="I40" s="92">
        <v>80</v>
      </c>
      <c r="J40" s="40">
        <v>98</v>
      </c>
      <c r="K40" s="40">
        <v>100</v>
      </c>
      <c r="L40" s="45">
        <v>100</v>
      </c>
      <c r="M40" s="23">
        <v>100</v>
      </c>
    </row>
    <row r="41" spans="2:13" ht="22.5" customHeight="1">
      <c r="B41" s="22" t="s">
        <v>47</v>
      </c>
      <c r="C41" s="17" t="s">
        <v>49</v>
      </c>
      <c r="D41" s="18" t="s">
        <v>206</v>
      </c>
      <c r="F41" s="65" t="s">
        <v>161</v>
      </c>
      <c r="G41" s="73" t="s">
        <v>183</v>
      </c>
      <c r="H41" s="56" t="s">
        <v>93</v>
      </c>
      <c r="I41" s="92">
        <v>80</v>
      </c>
      <c r="J41" s="40">
        <v>98</v>
      </c>
      <c r="K41" s="40">
        <v>100</v>
      </c>
      <c r="L41" s="45">
        <v>100</v>
      </c>
      <c r="M41" s="23">
        <v>100</v>
      </c>
    </row>
    <row r="42" spans="2:13" ht="22.5" customHeight="1" thickBot="1">
      <c r="B42" s="22" t="s">
        <v>47</v>
      </c>
      <c r="C42" s="1" t="s">
        <v>45</v>
      </c>
      <c r="D42" s="10" t="s">
        <v>145</v>
      </c>
      <c r="E42" s="16"/>
      <c r="F42" s="65" t="s">
        <v>160</v>
      </c>
      <c r="G42" s="73" t="s">
        <v>184</v>
      </c>
      <c r="H42" s="56" t="s">
        <v>93</v>
      </c>
      <c r="I42" s="92">
        <v>80</v>
      </c>
      <c r="J42" s="40">
        <v>98</v>
      </c>
      <c r="K42" s="40">
        <v>100</v>
      </c>
      <c r="L42" s="45">
        <v>100</v>
      </c>
      <c r="M42" s="23">
        <v>100</v>
      </c>
    </row>
    <row r="43" spans="2:13" ht="22.5" customHeight="1" thickBot="1">
      <c r="B43" s="106" t="s">
        <v>107</v>
      </c>
      <c r="C43" s="107"/>
      <c r="D43" s="107"/>
      <c r="E43" s="107"/>
      <c r="F43" s="107"/>
      <c r="G43" s="123" t="s">
        <v>194</v>
      </c>
      <c r="H43" s="124"/>
      <c r="I43" s="95">
        <v>78</v>
      </c>
      <c r="J43" s="96">
        <v>98</v>
      </c>
      <c r="K43" s="96">
        <v>100</v>
      </c>
      <c r="L43" s="96">
        <v>100</v>
      </c>
      <c r="M43" s="97">
        <v>100</v>
      </c>
    </row>
    <row r="44" spans="2:13" ht="7.5" customHeight="1"/>
    <row r="45" spans="2:13" ht="22.5" customHeight="1">
      <c r="B45" s="105" t="s">
        <v>146</v>
      </c>
      <c r="C45" s="105"/>
      <c r="D45" s="105"/>
      <c r="E45" s="105"/>
      <c r="F45" s="105"/>
      <c r="G45" s="105"/>
      <c r="H45" s="105"/>
      <c r="I45" s="105"/>
      <c r="J45" s="105"/>
      <c r="K45" s="105"/>
      <c r="L45" s="105"/>
      <c r="M45" s="105"/>
    </row>
  </sheetData>
  <mergeCells count="10">
    <mergeCell ref="B45:M45"/>
    <mergeCell ref="B43:F43"/>
    <mergeCell ref="B2:M2"/>
    <mergeCell ref="B5:E6"/>
    <mergeCell ref="F5:F6"/>
    <mergeCell ref="G5:G6"/>
    <mergeCell ref="H5:H6"/>
    <mergeCell ref="I5:L5"/>
    <mergeCell ref="M5:M6"/>
    <mergeCell ref="G43:H43"/>
  </mergeCells>
  <phoneticPr fontId="2"/>
  <conditionalFormatting sqref="I7:M7">
    <cfRule type="cellIs" dxfId="290" priority="1" operator="equal">
      <formula>"x"</formula>
    </cfRule>
    <cfRule type="cellIs" dxfId="289" priority="2" operator="equal">
      <formula>"o"</formula>
    </cfRule>
  </conditionalFormatting>
  <hyperlinks>
    <hyperlink ref="F8" r:id="rId1" xr:uid="{16B3A41F-0B80-4197-9D46-FC5A2CC9B51F}"/>
    <hyperlink ref="F7" r:id="rId2" xr:uid="{105ADDC6-3E7F-4495-9631-39EABC15DCA1}"/>
    <hyperlink ref="F11" r:id="rId3" xr:uid="{7D8424D5-28A6-442A-98D8-BB3EEBD25E52}"/>
    <hyperlink ref="F12" r:id="rId4" xr:uid="{D16D318A-CC61-49DF-B3D5-8724FF425FF0}"/>
    <hyperlink ref="F13" r:id="rId5" xr:uid="{A80A4518-8150-4B55-BE27-ED5C7C5740D1}"/>
    <hyperlink ref="F14" r:id="rId6" xr:uid="{B61308D4-925A-4223-8AC8-06FD01EF7153}"/>
    <hyperlink ref="F16" r:id="rId7" xr:uid="{7F75BC44-E04A-469B-9D17-C05D1A69DDAC}"/>
    <hyperlink ref="F17" r:id="rId8" xr:uid="{4E6E4379-5696-4BDE-AA34-2200A112B614}"/>
    <hyperlink ref="F18" r:id="rId9" xr:uid="{B03CBDAE-1740-4493-90A0-074CB6D76646}"/>
    <hyperlink ref="F19" r:id="rId10" xr:uid="{50B58B55-3365-41AC-B90E-D7BDD40E990B}"/>
    <hyperlink ref="F20" r:id="rId11" xr:uid="{6E2B89D0-6174-42E3-97AF-AF109B373AA4}"/>
    <hyperlink ref="F21" r:id="rId12" xr:uid="{D6DE224A-7019-4992-B7D5-D526AFE890D2}"/>
    <hyperlink ref="F22" r:id="rId13" xr:uid="{069E39F1-DE25-4D8C-80EC-4FF5D5DF9291}"/>
    <hyperlink ref="F25" r:id="rId14" xr:uid="{1FE74FB2-D40C-42F0-8718-93218BEB1099}"/>
    <hyperlink ref="F26" r:id="rId15" xr:uid="{22B90F46-49B6-48F0-ABC4-B5341A2348F3}"/>
    <hyperlink ref="F31" r:id="rId16" xr:uid="{010B54BF-EB3A-4826-A54F-2A6325630ED5}"/>
    <hyperlink ref="F32" r:id="rId17" xr:uid="{D5FDE160-0E05-4682-86B0-133E22094533}"/>
    <hyperlink ref="F30" r:id="rId18" xr:uid="{687EE1B6-7C54-4C39-AA93-F62CEB0F3F52}"/>
    <hyperlink ref="F15" r:id="rId19" xr:uid="{6B63B850-751E-467F-B9AE-7080A1CAA189}"/>
    <hyperlink ref="F23" r:id="rId20" xr:uid="{38178EB5-41A9-4A9A-B3A7-DD9D62D3604B}"/>
    <hyperlink ref="F27" r:id="rId21" xr:uid="{C83F2194-30F7-424F-880A-A73B779810B2}"/>
    <hyperlink ref="F29" r:id="rId22" xr:uid="{8655C7A9-71C3-4443-AC2C-48DDD37F5390}"/>
    <hyperlink ref="F24" r:id="rId23" xr:uid="{51AD20C1-2CBB-460C-AF69-D5040367F5DA}"/>
    <hyperlink ref="F34" r:id="rId24" xr:uid="{41A8151E-0642-488A-B692-7003416AC8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63398-25D4-4BC0-84CA-F03333297DF4}">
  <sheetPr codeName="Sheet10"/>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117</v>
      </c>
      <c r="D2" s="36"/>
      <c r="E2" s="36"/>
      <c r="F2" s="37"/>
      <c r="G2" s="25" t="s">
        <v>42</v>
      </c>
      <c r="H2" s="26">
        <v>45295</v>
      </c>
    </row>
    <row r="3" spans="2:8" ht="22.5" customHeight="1" thickBot="1">
      <c r="B3" s="27" t="s">
        <v>41</v>
      </c>
      <c r="C3" s="60" t="s">
        <v>119</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8:H8"/>
    <mergeCell ref="B4:C4"/>
    <mergeCell ref="F4:H4"/>
    <mergeCell ref="F5:H5"/>
    <mergeCell ref="F6:H6"/>
    <mergeCell ref="F7:H7"/>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29:H29"/>
    <mergeCell ref="F30:H30"/>
    <mergeCell ref="F21:H21"/>
    <mergeCell ref="F22:H22"/>
    <mergeCell ref="F23:H23"/>
    <mergeCell ref="F24:H24"/>
    <mergeCell ref="F25:H25"/>
    <mergeCell ref="F35:H35"/>
    <mergeCell ref="F36:H36"/>
    <mergeCell ref="F37:H37"/>
    <mergeCell ref="F38:H38"/>
    <mergeCell ref="F32:H32"/>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s>
  <phoneticPr fontId="2"/>
  <conditionalFormatting sqref="C2:D3">
    <cfRule type="cellIs" dxfId="242" priority="6" operator="equal">
      <formula>"x"</formula>
    </cfRule>
    <cfRule type="cellIs" dxfId="241" priority="7" operator="equal">
      <formula>"o"</formula>
    </cfRule>
  </conditionalFormatting>
  <conditionalFormatting sqref="D5:D11 D13:D25 D27:D44">
    <cfRule type="expression" dxfId="240" priority="1">
      <formula>#REF!=""</formula>
    </cfRule>
  </conditionalFormatting>
  <conditionalFormatting sqref="E4:E11 E13:E25 E27:E44">
    <cfRule type="cellIs" dxfId="239" priority="2" operator="equal">
      <formula>"x"</formula>
    </cfRule>
    <cfRule type="cellIs" dxfId="238" priority="3" operator="equal">
      <formula>"o"</formula>
    </cfRule>
  </conditionalFormatting>
  <conditionalFormatting sqref="E5:E11 E13:E25 E27:E44 B5:B11 B13:B25 B27:B44">
    <cfRule type="expression" dxfId="237" priority="4">
      <formula>#REF!=""</formula>
    </cfRule>
  </conditionalFormatting>
  <dataValidations count="1">
    <dataValidation allowBlank="1" sqref="E27:E44 E5:E11 E13:E25" xr:uid="{54A3CBCB-5818-4F3F-B8D1-1251B06236C5}"/>
  </dataValidations>
  <hyperlinks>
    <hyperlink ref="C3" r:id="rId1" xr:uid="{BD72B1B8-C4D9-4A89-8CE7-635B58F545F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241F-E529-40CC-916D-FB9D031E8DEA}">
  <sheetPr codeName="Sheet11"/>
  <dimension ref="A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1:8" ht="22.5" customHeight="1" thickBot="1"/>
    <row r="2" spans="1:8" ht="22.5" customHeight="1">
      <c r="B2" s="24" t="s">
        <v>89</v>
      </c>
      <c r="C2" s="35" t="s">
        <v>120</v>
      </c>
      <c r="D2" s="36"/>
      <c r="E2" s="36"/>
      <c r="F2" s="37"/>
      <c r="G2" s="25" t="s">
        <v>42</v>
      </c>
      <c r="H2" s="26">
        <v>45295</v>
      </c>
    </row>
    <row r="3" spans="1:8" ht="22.5" customHeight="1" thickBot="1">
      <c r="B3" s="27" t="s">
        <v>41</v>
      </c>
      <c r="C3" s="60" t="s">
        <v>121</v>
      </c>
      <c r="D3" s="38"/>
      <c r="E3" s="38"/>
      <c r="F3" s="39"/>
      <c r="G3" s="28" t="s">
        <v>85</v>
      </c>
      <c r="H3" s="29" t="s">
        <v>86</v>
      </c>
    </row>
    <row r="4" spans="1:8" ht="22.5" customHeight="1" thickBot="1">
      <c r="B4" s="136" t="s">
        <v>0</v>
      </c>
      <c r="C4" s="137"/>
      <c r="D4" s="49" t="s">
        <v>1</v>
      </c>
      <c r="E4" s="50" t="s">
        <v>91</v>
      </c>
      <c r="F4" s="140" t="s">
        <v>40</v>
      </c>
      <c r="G4" s="140"/>
      <c r="H4" s="141"/>
    </row>
    <row r="5" spans="1:8" ht="22.5" customHeight="1">
      <c r="A5" s="11" t="s">
        <v>186</v>
      </c>
      <c r="B5" s="30" t="str">
        <f>HYPERLINK("https://waic.jp/docs/UNDERSTANDING-WCAG20/text-equiv-all", "1.1.1")</f>
        <v>1.1.1</v>
      </c>
      <c r="C5" s="31" t="s">
        <v>2</v>
      </c>
      <c r="D5" s="54" t="s">
        <v>92</v>
      </c>
      <c r="E5" s="51">
        <v>100</v>
      </c>
      <c r="F5" s="142"/>
      <c r="G5" s="142"/>
      <c r="H5" s="143"/>
    </row>
    <row r="6" spans="1:8" ht="22.5" customHeight="1">
      <c r="B6" s="32" t="str">
        <f>HYPERLINK("https://waic.jp/docs/UNDERSTANDING-WCAG20/media-equiv-av-only-alt", "1.2.1")</f>
        <v>1.2.1</v>
      </c>
      <c r="C6" s="12" t="s">
        <v>3</v>
      </c>
      <c r="D6" s="55" t="s">
        <v>92</v>
      </c>
      <c r="E6" s="52">
        <v>100</v>
      </c>
      <c r="F6" s="138"/>
      <c r="G6" s="138"/>
      <c r="H6" s="139"/>
    </row>
    <row r="7" spans="1:8" ht="22.5" customHeight="1">
      <c r="B7" s="32" t="str">
        <f>HYPERLINK("https://waic.jp/docs/UNDERSTANDING-WCAG20/media-equiv-captions", "1.2.2")</f>
        <v>1.2.2</v>
      </c>
      <c r="C7" s="12" t="s">
        <v>4</v>
      </c>
      <c r="D7" s="55" t="s">
        <v>92</v>
      </c>
      <c r="E7" s="52">
        <v>100</v>
      </c>
      <c r="F7" s="138"/>
      <c r="G7" s="138"/>
      <c r="H7" s="139"/>
    </row>
    <row r="8" spans="1:8" ht="22.5" customHeight="1">
      <c r="B8" s="32" t="str">
        <f>HYPERLINK("https://waic.jp/docs/UNDERSTANDING-WCAG20/media-equiv-audio-desc", "1.2.3")</f>
        <v>1.2.3</v>
      </c>
      <c r="C8" s="12" t="s">
        <v>5</v>
      </c>
      <c r="D8" s="55" t="s">
        <v>92</v>
      </c>
      <c r="E8" s="52">
        <v>100</v>
      </c>
      <c r="F8" s="138"/>
      <c r="G8" s="138"/>
      <c r="H8" s="139"/>
    </row>
    <row r="9" spans="1:8" ht="22.5" customHeight="1">
      <c r="B9" s="32" t="str">
        <f>HYPERLINK("https://waic.jp/docs/UNDERSTANDING-WCAG20/media-equiv-real-time-captions", "1.2.4")</f>
        <v>1.2.4</v>
      </c>
      <c r="C9" s="12" t="s">
        <v>6</v>
      </c>
      <c r="D9" s="55" t="s">
        <v>93</v>
      </c>
      <c r="E9" s="52">
        <v>100</v>
      </c>
      <c r="F9" s="138"/>
      <c r="G9" s="138"/>
      <c r="H9" s="139"/>
    </row>
    <row r="10" spans="1:8" ht="22.5" customHeight="1">
      <c r="B10" s="32" t="str">
        <f>HYPERLINK("https://waic.jp/docs/UNDERSTANDING-WCAG20/media-equiv-audio-desc-only", "1.2.5")</f>
        <v>1.2.5</v>
      </c>
      <c r="C10" s="12" t="s">
        <v>7</v>
      </c>
      <c r="D10" s="55" t="s">
        <v>93</v>
      </c>
      <c r="E10" s="52">
        <v>100</v>
      </c>
      <c r="F10" s="138"/>
      <c r="G10" s="138"/>
      <c r="H10" s="139"/>
    </row>
    <row r="11" spans="1:8" ht="22.5" customHeight="1">
      <c r="B11" s="131" t="str">
        <f>HYPERLINK("https://waic.jp/docs/UNDERSTANDING-WCAG20/content-structure-separation-programmatic", "1.3.1")</f>
        <v>1.3.1</v>
      </c>
      <c r="C11" s="129" t="s">
        <v>8</v>
      </c>
      <c r="D11" s="127" t="s">
        <v>92</v>
      </c>
      <c r="E11" s="125">
        <v>80</v>
      </c>
      <c r="F11" s="144" t="s">
        <v>94</v>
      </c>
      <c r="G11" s="144"/>
      <c r="H11" s="145"/>
    </row>
    <row r="12" spans="1:8" ht="22.5" customHeight="1">
      <c r="B12" s="132"/>
      <c r="C12" s="130"/>
      <c r="D12" s="128"/>
      <c r="E12" s="126"/>
      <c r="F12" s="133" t="s">
        <v>149</v>
      </c>
      <c r="G12" s="134"/>
      <c r="H12" s="135"/>
    </row>
    <row r="13" spans="1:8" ht="22.5" customHeight="1">
      <c r="B13" s="32" t="str">
        <f>HYPERLINK("https://waic.jp/docs/UNDERSTANDING-WCAG20/content-structure-separation-sequence", "1.3.2")</f>
        <v>1.3.2</v>
      </c>
      <c r="C13" s="12" t="s">
        <v>9</v>
      </c>
      <c r="D13" s="55" t="s">
        <v>92</v>
      </c>
      <c r="E13" s="52">
        <v>100</v>
      </c>
      <c r="F13" s="138"/>
      <c r="G13" s="138"/>
      <c r="H13" s="139"/>
    </row>
    <row r="14" spans="1:8" ht="22.5" customHeight="1">
      <c r="B14" s="32" t="str">
        <f>HYPERLINK("https://waic.jp/docs/UNDERSTANDING-WCAG20/content-structure-separation-understanding", "1.3.3")</f>
        <v>1.3.3</v>
      </c>
      <c r="C14" s="12" t="s">
        <v>10</v>
      </c>
      <c r="D14" s="55" t="s">
        <v>92</v>
      </c>
      <c r="E14" s="52">
        <v>100</v>
      </c>
      <c r="F14" s="138"/>
      <c r="G14" s="138"/>
      <c r="H14" s="139"/>
    </row>
    <row r="15" spans="1:8" ht="22.5" customHeight="1">
      <c r="B15" s="32" t="str">
        <f>HYPERLINK("https://waic.jp/docs/UNDERSTANDING-WCAG20/visual-audio-contrast-without-color", "1.4.1")</f>
        <v>1.4.1</v>
      </c>
      <c r="C15" s="12" t="s">
        <v>11</v>
      </c>
      <c r="D15" s="55" t="s">
        <v>92</v>
      </c>
      <c r="E15" s="52">
        <v>100</v>
      </c>
      <c r="F15" s="138"/>
      <c r="G15" s="138"/>
      <c r="H15" s="139"/>
    </row>
    <row r="16" spans="1: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8:H8"/>
    <mergeCell ref="B4:C4"/>
    <mergeCell ref="F4:H4"/>
    <mergeCell ref="F5:H5"/>
    <mergeCell ref="F6:H6"/>
    <mergeCell ref="F7:H7"/>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29:H29"/>
    <mergeCell ref="F30:H30"/>
    <mergeCell ref="F21:H21"/>
    <mergeCell ref="F22:H22"/>
    <mergeCell ref="F23:H23"/>
    <mergeCell ref="F24:H24"/>
    <mergeCell ref="F25:H25"/>
    <mergeCell ref="F35:H35"/>
    <mergeCell ref="F36:H36"/>
    <mergeCell ref="F37:H37"/>
    <mergeCell ref="F38:H38"/>
    <mergeCell ref="F32:H32"/>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s>
  <phoneticPr fontId="2"/>
  <conditionalFormatting sqref="C2:D3">
    <cfRule type="cellIs" dxfId="236" priority="9" operator="equal">
      <formula>"x"</formula>
    </cfRule>
    <cfRule type="cellIs" dxfId="235" priority="10" operator="equal">
      <formula>"o"</formula>
    </cfRule>
  </conditionalFormatting>
  <conditionalFormatting sqref="D5:D11 D13:D25 D27:D44">
    <cfRule type="expression" dxfId="234" priority="1">
      <formula>#REF!=""</formula>
    </cfRule>
  </conditionalFormatting>
  <conditionalFormatting sqref="E4:E11 E13:E25 E27:E44">
    <cfRule type="cellIs" dxfId="233" priority="2" operator="equal">
      <formula>"x"</formula>
    </cfRule>
    <cfRule type="cellIs" dxfId="232" priority="3" operator="equal">
      <formula>"o"</formula>
    </cfRule>
  </conditionalFormatting>
  <conditionalFormatting sqref="E5:E11 E13:E25 E27:E44 B5:B11 B13:B25 B27:B44">
    <cfRule type="expression" dxfId="231" priority="4">
      <formula>#REF!=""</formula>
    </cfRule>
  </conditionalFormatting>
  <dataValidations count="1">
    <dataValidation allowBlank="1" sqref="E27:E44 E5:E11 E13:E25" xr:uid="{7F788401-5A86-4A76-84A7-2F8ABA487C2E}"/>
  </dataValidations>
  <hyperlinks>
    <hyperlink ref="C3" r:id="rId1" xr:uid="{0C4DA1EE-4993-499B-8AB9-0C71F55A81B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9E35-46C7-4DAA-A37A-A22B99912B52}">
  <sheetPr codeName="Sheet12"/>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122</v>
      </c>
      <c r="D2" s="36"/>
      <c r="E2" s="36"/>
      <c r="F2" s="37"/>
      <c r="G2" s="25" t="s">
        <v>42</v>
      </c>
      <c r="H2" s="26">
        <v>45296</v>
      </c>
    </row>
    <row r="3" spans="2:8" ht="22.5" customHeight="1" thickBot="1">
      <c r="B3" s="27" t="s">
        <v>41</v>
      </c>
      <c r="C3" s="60" t="s">
        <v>123</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8:H8"/>
    <mergeCell ref="B4:C4"/>
    <mergeCell ref="F4:H4"/>
    <mergeCell ref="F5:H5"/>
    <mergeCell ref="F6:H6"/>
    <mergeCell ref="F7:H7"/>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29:H29"/>
    <mergeCell ref="F30:H30"/>
    <mergeCell ref="F21:H21"/>
    <mergeCell ref="F22:H22"/>
    <mergeCell ref="F23:H23"/>
    <mergeCell ref="F24:H24"/>
    <mergeCell ref="F25:H25"/>
    <mergeCell ref="F35:H35"/>
    <mergeCell ref="F36:H36"/>
    <mergeCell ref="F37:H37"/>
    <mergeCell ref="F38:H38"/>
    <mergeCell ref="F32:H32"/>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s>
  <phoneticPr fontId="2"/>
  <conditionalFormatting sqref="C2:D3">
    <cfRule type="cellIs" dxfId="230" priority="12" operator="equal">
      <formula>"x"</formula>
    </cfRule>
    <cfRule type="cellIs" dxfId="229" priority="13" operator="equal">
      <formula>"o"</formula>
    </cfRule>
  </conditionalFormatting>
  <conditionalFormatting sqref="D5:D11 D13:D25 D27:D44">
    <cfRule type="expression" dxfId="228" priority="1">
      <formula>#REF!=""</formula>
    </cfRule>
  </conditionalFormatting>
  <conditionalFormatting sqref="E4:E11 E13:E25 E27:E44">
    <cfRule type="cellIs" dxfId="227" priority="2" operator="equal">
      <formula>"x"</formula>
    </cfRule>
    <cfRule type="cellIs" dxfId="226" priority="3" operator="equal">
      <formula>"o"</formula>
    </cfRule>
  </conditionalFormatting>
  <conditionalFormatting sqref="E5:E11 E13:E25 E27:E44 B5:B11 B13:B25 B27:B44">
    <cfRule type="expression" dxfId="225" priority="4">
      <formula>#REF!=""</formula>
    </cfRule>
  </conditionalFormatting>
  <dataValidations count="1">
    <dataValidation allowBlank="1" sqref="E27:E44 E5:E11 E13:E25" xr:uid="{75344B6D-57C9-4D13-A9D9-92C35963AA1C}"/>
  </dataValidations>
  <hyperlinks>
    <hyperlink ref="C3" r:id="rId1" xr:uid="{EE724158-4582-4280-B2FF-972E0027C57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36299-B4E3-4281-9B56-5DDFB6F36C56}">
  <sheetPr codeName="Sheet13"/>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124</v>
      </c>
      <c r="D2" s="36"/>
      <c r="E2" s="36"/>
      <c r="F2" s="37"/>
      <c r="G2" s="25" t="s">
        <v>42</v>
      </c>
      <c r="H2" s="26">
        <v>45296</v>
      </c>
    </row>
    <row r="3" spans="2:8" ht="22.5" customHeight="1" thickBot="1">
      <c r="B3" s="27" t="s">
        <v>41</v>
      </c>
      <c r="C3" s="60" t="s">
        <v>125</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8:H8"/>
    <mergeCell ref="B4:C4"/>
    <mergeCell ref="F4:H4"/>
    <mergeCell ref="F5:H5"/>
    <mergeCell ref="F6:H6"/>
    <mergeCell ref="F7:H7"/>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29:H29"/>
    <mergeCell ref="F30:H30"/>
    <mergeCell ref="F21:H21"/>
    <mergeCell ref="F22:H22"/>
    <mergeCell ref="F23:H23"/>
    <mergeCell ref="F24:H24"/>
    <mergeCell ref="F25:H25"/>
    <mergeCell ref="F35:H35"/>
    <mergeCell ref="F36:H36"/>
    <mergeCell ref="F37:H37"/>
    <mergeCell ref="F38:H38"/>
    <mergeCell ref="F32:H32"/>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s>
  <phoneticPr fontId="2"/>
  <conditionalFormatting sqref="C2:D3">
    <cfRule type="cellIs" dxfId="224" priority="12" operator="equal">
      <formula>"x"</formula>
    </cfRule>
    <cfRule type="cellIs" dxfId="223" priority="13" operator="equal">
      <formula>"o"</formula>
    </cfRule>
  </conditionalFormatting>
  <conditionalFormatting sqref="D5:D11 D13:D25 D27:D44">
    <cfRule type="expression" dxfId="222" priority="1">
      <formula>#REF!=""</formula>
    </cfRule>
  </conditionalFormatting>
  <conditionalFormatting sqref="E4:E11 E13:E25 E27:E44">
    <cfRule type="cellIs" dxfId="221" priority="2" operator="equal">
      <formula>"x"</formula>
    </cfRule>
    <cfRule type="cellIs" dxfId="220" priority="3" operator="equal">
      <formula>"o"</formula>
    </cfRule>
  </conditionalFormatting>
  <conditionalFormatting sqref="E5:E11 E13:E25 E27:E44 B5:B11 B13:B25 B27:B44">
    <cfRule type="expression" dxfId="219" priority="4">
      <formula>#REF!=""</formula>
    </cfRule>
  </conditionalFormatting>
  <dataValidations count="1">
    <dataValidation allowBlank="1" sqref="E27:E44 E5:E11 E13:E25" xr:uid="{73DD98DA-67F1-457D-A2A8-692038A80254}"/>
  </dataValidations>
  <hyperlinks>
    <hyperlink ref="C3" r:id="rId1" xr:uid="{52962637-5ACE-46B6-970B-2DDB731196E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D2319-38C9-4C6E-971D-19D94EA3BB1C}">
  <sheetPr codeName="Sheet14"/>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126</v>
      </c>
      <c r="D2" s="36"/>
      <c r="E2" s="36"/>
      <c r="F2" s="37"/>
      <c r="G2" s="25" t="s">
        <v>42</v>
      </c>
      <c r="H2" s="26">
        <v>45296</v>
      </c>
    </row>
    <row r="3" spans="2:8" ht="22.5" customHeight="1" thickBot="1">
      <c r="B3" s="27" t="s">
        <v>41</v>
      </c>
      <c r="C3" s="60" t="s">
        <v>127</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8:H8"/>
    <mergeCell ref="B4:C4"/>
    <mergeCell ref="F4:H4"/>
    <mergeCell ref="F5:H5"/>
    <mergeCell ref="F6:H6"/>
    <mergeCell ref="F7:H7"/>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29:H29"/>
    <mergeCell ref="F30:H30"/>
    <mergeCell ref="F21:H21"/>
    <mergeCell ref="F22:H22"/>
    <mergeCell ref="F23:H23"/>
    <mergeCell ref="F24:H24"/>
    <mergeCell ref="F25:H25"/>
    <mergeCell ref="F35:H35"/>
    <mergeCell ref="F36:H36"/>
    <mergeCell ref="F37:H37"/>
    <mergeCell ref="F38:H38"/>
    <mergeCell ref="F32:H32"/>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s>
  <phoneticPr fontId="2"/>
  <conditionalFormatting sqref="C2:D3">
    <cfRule type="cellIs" dxfId="218" priority="12" operator="equal">
      <formula>"x"</formula>
    </cfRule>
    <cfRule type="cellIs" dxfId="217" priority="13" operator="equal">
      <formula>"o"</formula>
    </cfRule>
  </conditionalFormatting>
  <conditionalFormatting sqref="D5:D11 D13:D25 D27:D44">
    <cfRule type="expression" dxfId="216" priority="1">
      <formula>#REF!=""</formula>
    </cfRule>
  </conditionalFormatting>
  <conditionalFormatting sqref="E4:E11 E13:E25 E27:E44">
    <cfRule type="cellIs" dxfId="215" priority="2" operator="equal">
      <formula>"x"</formula>
    </cfRule>
    <cfRule type="cellIs" dxfId="214" priority="3" operator="equal">
      <formula>"o"</formula>
    </cfRule>
  </conditionalFormatting>
  <conditionalFormatting sqref="E5:E11 E13:E25 E27:E44 B5:B11 B13:B25 B27:B44">
    <cfRule type="expression" dxfId="213" priority="4">
      <formula>#REF!=""</formula>
    </cfRule>
  </conditionalFormatting>
  <dataValidations count="1">
    <dataValidation allowBlank="1" sqref="E27:E44 E5:E11 E13:E25" xr:uid="{CEB91719-51A7-4141-A736-C6F012052DED}"/>
  </dataValidations>
  <hyperlinks>
    <hyperlink ref="C3" r:id="rId1" xr:uid="{31C5336F-221F-4ACA-8E0A-872D256038E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8D928-7FC4-46A9-B15D-57C7A557A8D6}">
  <sheetPr codeName="Sheet15"/>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129</v>
      </c>
      <c r="D2" s="36"/>
      <c r="E2" s="36"/>
      <c r="F2" s="37"/>
      <c r="G2" s="25" t="s">
        <v>42</v>
      </c>
      <c r="H2" s="26">
        <v>45296</v>
      </c>
    </row>
    <row r="3" spans="2:8" ht="22.5" customHeight="1" thickBot="1">
      <c r="B3" s="27" t="s">
        <v>41</v>
      </c>
      <c r="C3" s="60" t="s">
        <v>128</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8:H8"/>
    <mergeCell ref="B4:C4"/>
    <mergeCell ref="F4:H4"/>
    <mergeCell ref="F5:H5"/>
    <mergeCell ref="F6:H6"/>
    <mergeCell ref="F7:H7"/>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29:H29"/>
    <mergeCell ref="F30:H30"/>
    <mergeCell ref="F21:H21"/>
    <mergeCell ref="F22:H22"/>
    <mergeCell ref="F23:H23"/>
    <mergeCell ref="F24:H24"/>
    <mergeCell ref="F25:H25"/>
    <mergeCell ref="F35:H35"/>
    <mergeCell ref="F36:H36"/>
    <mergeCell ref="F37:H37"/>
    <mergeCell ref="F38:H38"/>
    <mergeCell ref="F32:H32"/>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s>
  <phoneticPr fontId="2"/>
  <conditionalFormatting sqref="C2:D3">
    <cfRule type="cellIs" dxfId="212" priority="12" operator="equal">
      <formula>"x"</formula>
    </cfRule>
    <cfRule type="cellIs" dxfId="211" priority="13" operator="equal">
      <formula>"o"</formula>
    </cfRule>
  </conditionalFormatting>
  <conditionalFormatting sqref="D5:D11 D13:D25 D27:D44">
    <cfRule type="expression" dxfId="210" priority="1">
      <formula>#REF!=""</formula>
    </cfRule>
  </conditionalFormatting>
  <conditionalFormatting sqref="E4:E11 E13:E25 E27:E44">
    <cfRule type="cellIs" dxfId="209" priority="2" operator="equal">
      <formula>"x"</formula>
    </cfRule>
    <cfRule type="cellIs" dxfId="208" priority="3" operator="equal">
      <formula>"o"</formula>
    </cfRule>
  </conditionalFormatting>
  <conditionalFormatting sqref="E5:E11 E13:E25 E27:E44 B5:B11 B13:B25 B27:B44">
    <cfRule type="expression" dxfId="207" priority="4">
      <formula>#REF!=""</formula>
    </cfRule>
  </conditionalFormatting>
  <dataValidations count="1">
    <dataValidation allowBlank="1" sqref="E27:E44 E5:E11 E13:E25" xr:uid="{D9A550DA-09C4-45B3-9652-F85DA37125B1}"/>
  </dataValidations>
  <hyperlinks>
    <hyperlink ref="C3" r:id="rId1" xr:uid="{04545F7B-FDCD-4AB8-BDF2-E5DF02AB8F8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6870-2603-4565-91E7-19E8129C2975}">
  <sheetPr codeName="Sheet16"/>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131</v>
      </c>
      <c r="D2" s="36"/>
      <c r="E2" s="36"/>
      <c r="F2" s="37"/>
      <c r="G2" s="25" t="s">
        <v>42</v>
      </c>
      <c r="H2" s="26">
        <v>45296</v>
      </c>
    </row>
    <row r="3" spans="2:8" ht="22.5" customHeight="1" thickBot="1">
      <c r="B3" s="27" t="s">
        <v>41</v>
      </c>
      <c r="C3" s="60" t="s">
        <v>130</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54"/>
      <c r="G5" s="155"/>
      <c r="H5" s="156"/>
    </row>
    <row r="6" spans="2:8" ht="22.5" customHeight="1">
      <c r="B6" s="32" t="str">
        <f>HYPERLINK("https://waic.jp/docs/UNDERSTANDING-WCAG20/media-equiv-av-only-alt", "1.2.1")</f>
        <v>1.2.1</v>
      </c>
      <c r="C6" s="12" t="s">
        <v>3</v>
      </c>
      <c r="D6" s="55" t="s">
        <v>92</v>
      </c>
      <c r="E6" s="58">
        <v>100</v>
      </c>
      <c r="F6" s="148"/>
      <c r="G6" s="149"/>
      <c r="H6" s="150"/>
    </row>
    <row r="7" spans="2:8" ht="22.5" customHeight="1">
      <c r="B7" s="32" t="str">
        <f>HYPERLINK("https://waic.jp/docs/UNDERSTANDING-WCAG20/media-equiv-captions", "1.2.2")</f>
        <v>1.2.2</v>
      </c>
      <c r="C7" s="12" t="s">
        <v>4</v>
      </c>
      <c r="D7" s="55" t="s">
        <v>92</v>
      </c>
      <c r="E7" s="58">
        <v>100</v>
      </c>
      <c r="F7" s="148"/>
      <c r="G7" s="149"/>
      <c r="H7" s="150"/>
    </row>
    <row r="8" spans="2:8" ht="22.5" customHeight="1">
      <c r="B8" s="32" t="str">
        <f>HYPERLINK("https://waic.jp/docs/UNDERSTANDING-WCAG20/media-equiv-audio-desc", "1.2.3")</f>
        <v>1.2.3</v>
      </c>
      <c r="C8" s="12" t="s">
        <v>5</v>
      </c>
      <c r="D8" s="55" t="s">
        <v>92</v>
      </c>
      <c r="E8" s="58">
        <v>100</v>
      </c>
      <c r="F8" s="148"/>
      <c r="G8" s="149"/>
      <c r="H8" s="150"/>
    </row>
    <row r="9" spans="2:8" ht="22.5" customHeight="1">
      <c r="B9" s="32" t="str">
        <f>HYPERLINK("https://waic.jp/docs/UNDERSTANDING-WCAG20/media-equiv-real-time-captions", "1.2.4")</f>
        <v>1.2.4</v>
      </c>
      <c r="C9" s="12" t="s">
        <v>6</v>
      </c>
      <c r="D9" s="55" t="s">
        <v>93</v>
      </c>
      <c r="E9" s="58">
        <v>100</v>
      </c>
      <c r="F9" s="148"/>
      <c r="G9" s="149"/>
      <c r="H9" s="150"/>
    </row>
    <row r="10" spans="2:8" ht="22.5" customHeight="1">
      <c r="B10" s="32" t="str">
        <f>HYPERLINK("https://waic.jp/docs/UNDERSTANDING-WCAG20/media-equiv-audio-desc-only", "1.2.5")</f>
        <v>1.2.5</v>
      </c>
      <c r="C10" s="12" t="s">
        <v>7</v>
      </c>
      <c r="D10" s="55" t="s">
        <v>93</v>
      </c>
      <c r="E10" s="58">
        <v>100</v>
      </c>
      <c r="F10" s="148"/>
      <c r="G10" s="149"/>
      <c r="H10" s="150"/>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48"/>
      <c r="G13" s="149"/>
      <c r="H13" s="150"/>
    </row>
    <row r="14" spans="2:8" ht="22.5" customHeight="1">
      <c r="B14" s="32" t="str">
        <f>HYPERLINK("https://waic.jp/docs/UNDERSTANDING-WCAG20/content-structure-separation-understanding", "1.3.3")</f>
        <v>1.3.3</v>
      </c>
      <c r="C14" s="12" t="s">
        <v>10</v>
      </c>
      <c r="D14" s="55" t="s">
        <v>92</v>
      </c>
      <c r="E14" s="58">
        <v>100</v>
      </c>
      <c r="F14" s="148"/>
      <c r="G14" s="149"/>
      <c r="H14" s="150"/>
    </row>
    <row r="15" spans="2:8" ht="22.5" customHeight="1">
      <c r="B15" s="32" t="str">
        <f>HYPERLINK("https://waic.jp/docs/UNDERSTANDING-WCAG20/visual-audio-contrast-without-color", "1.4.1")</f>
        <v>1.4.1</v>
      </c>
      <c r="C15" s="12" t="s">
        <v>11</v>
      </c>
      <c r="D15" s="55" t="s">
        <v>92</v>
      </c>
      <c r="E15" s="58">
        <v>100</v>
      </c>
      <c r="F15" s="148"/>
      <c r="G15" s="149"/>
      <c r="H15" s="150"/>
    </row>
    <row r="16" spans="2:8" ht="22.5" customHeight="1">
      <c r="B16" s="32" t="str">
        <f>HYPERLINK("https://waic.jp/docs/UNDERSTANDING-WCAG20/visual-audio-contrast-dis-audio", "1.4.2")</f>
        <v>1.4.2</v>
      </c>
      <c r="C16" s="12" t="s">
        <v>12</v>
      </c>
      <c r="D16" s="55" t="s">
        <v>92</v>
      </c>
      <c r="E16" s="58">
        <v>100</v>
      </c>
      <c r="F16" s="148"/>
      <c r="G16" s="149"/>
      <c r="H16" s="150"/>
    </row>
    <row r="17" spans="2:8" ht="22.5" customHeight="1">
      <c r="B17" s="32" t="str">
        <f>HYPERLINK("https://waic.jp/docs/UNDERSTANDING-WCAG20/visual-audio-contrast-contrast", "1.4.3")</f>
        <v>1.4.3</v>
      </c>
      <c r="C17" s="12" t="s">
        <v>13</v>
      </c>
      <c r="D17" s="55" t="s">
        <v>93</v>
      </c>
      <c r="E17" s="58">
        <v>100</v>
      </c>
      <c r="F17" s="148"/>
      <c r="G17" s="149"/>
      <c r="H17" s="150"/>
    </row>
    <row r="18" spans="2:8" ht="22.5" customHeight="1">
      <c r="B18" s="32" t="str">
        <f>HYPERLINK("https://waic.jp/docs/UNDERSTANDING-WCAG20/visual-audio-contrast-scale", "1.4.4")</f>
        <v>1.4.4</v>
      </c>
      <c r="C18" s="12" t="s">
        <v>14</v>
      </c>
      <c r="D18" s="55" t="s">
        <v>93</v>
      </c>
      <c r="E18" s="58">
        <v>100</v>
      </c>
      <c r="F18" s="148"/>
      <c r="G18" s="149"/>
      <c r="H18" s="150"/>
    </row>
    <row r="19" spans="2:8" ht="22.5" customHeight="1">
      <c r="B19" s="32" t="str">
        <f>HYPERLINK("https://waic.jp/docs/UNDERSTANDING-WCAG20/visual-audio-contrast-text-presentation", "1.4.5")</f>
        <v>1.4.5</v>
      </c>
      <c r="C19" s="12" t="s">
        <v>15</v>
      </c>
      <c r="D19" s="55" t="s">
        <v>93</v>
      </c>
      <c r="E19" s="58">
        <v>100</v>
      </c>
      <c r="F19" s="148"/>
      <c r="G19" s="149"/>
      <c r="H19" s="150"/>
    </row>
    <row r="20" spans="2:8" ht="22.5" customHeight="1">
      <c r="B20" s="32" t="str">
        <f>HYPERLINK("https://waic.jp/docs/UNDERSTANDING-WCAG20/keyboard-operation-keyboard-operable", "2.1.1")</f>
        <v>2.1.1</v>
      </c>
      <c r="C20" s="12" t="s">
        <v>16</v>
      </c>
      <c r="D20" s="55" t="s">
        <v>92</v>
      </c>
      <c r="E20" s="58">
        <v>100</v>
      </c>
      <c r="F20" s="148"/>
      <c r="G20" s="149"/>
      <c r="H20" s="150"/>
    </row>
    <row r="21" spans="2:8" ht="22.5" customHeight="1">
      <c r="B21" s="32" t="str">
        <f>HYPERLINK("https://waic.jp/docs/UNDERSTANDING-WCAG20/keyboard-operation-trapping", "2.1.2")</f>
        <v>2.1.2</v>
      </c>
      <c r="C21" s="12" t="s">
        <v>17</v>
      </c>
      <c r="D21" s="55" t="s">
        <v>92</v>
      </c>
      <c r="E21" s="58">
        <v>100</v>
      </c>
      <c r="F21" s="148"/>
      <c r="G21" s="149"/>
      <c r="H21" s="150"/>
    </row>
    <row r="22" spans="2:8" ht="22.5" customHeight="1">
      <c r="B22" s="32" t="str">
        <f>HYPERLINK("https://waic.jp/docs/UNDERSTANDING-WCAG20/time-limits-required-behaviors", "2.2.1")</f>
        <v>2.2.1</v>
      </c>
      <c r="C22" s="12" t="s">
        <v>18</v>
      </c>
      <c r="D22" s="55" t="s">
        <v>92</v>
      </c>
      <c r="E22" s="58">
        <v>100</v>
      </c>
      <c r="F22" s="148"/>
      <c r="G22" s="149"/>
      <c r="H22" s="150"/>
    </row>
    <row r="23" spans="2:8" ht="22.5" customHeight="1">
      <c r="B23" s="32" t="str">
        <f>HYPERLINK("https://waic.jp/docs/UNDERSTANDING-WCAG20/time-limits-pause", "2.2.2")</f>
        <v>2.2.2</v>
      </c>
      <c r="C23" s="12" t="s">
        <v>19</v>
      </c>
      <c r="D23" s="55" t="s">
        <v>92</v>
      </c>
      <c r="E23" s="58">
        <v>100</v>
      </c>
      <c r="F23" s="148"/>
      <c r="G23" s="149"/>
      <c r="H23" s="150"/>
    </row>
    <row r="24" spans="2:8" ht="22.5" customHeight="1">
      <c r="B24" s="32" t="str">
        <f>HYPERLINK("https://waic.jp/docs/UNDERSTANDING-WCAG20/seizure-does-not-violate", "2.3.1")</f>
        <v>2.3.1</v>
      </c>
      <c r="C24" s="12" t="s">
        <v>20</v>
      </c>
      <c r="D24" s="55" t="s">
        <v>92</v>
      </c>
      <c r="E24" s="58">
        <v>100</v>
      </c>
      <c r="F24" s="148"/>
      <c r="G24" s="149"/>
      <c r="H24" s="150"/>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8">
        <v>100</v>
      </c>
      <c r="F27" s="148"/>
      <c r="G27" s="149"/>
      <c r="H27" s="150"/>
    </row>
    <row r="28" spans="2:8" ht="22.5" customHeight="1">
      <c r="B28" s="32" t="str">
        <f>HYPERLINK("https://waic.jp/docs/UNDERSTANDING-WCAG20/navigation-mechanisms-focus-order", "2.4.3")</f>
        <v>2.4.3</v>
      </c>
      <c r="C28" s="12" t="s">
        <v>23</v>
      </c>
      <c r="D28" s="55" t="s">
        <v>92</v>
      </c>
      <c r="E28" s="58">
        <v>100</v>
      </c>
      <c r="F28" s="148"/>
      <c r="G28" s="149"/>
      <c r="H28" s="150"/>
    </row>
    <row r="29" spans="2:8" ht="22.5" customHeight="1">
      <c r="B29" s="32" t="str">
        <f>HYPERLINK("https://waic.jp/docs/UNDERSTANDING-WCAG20/navigation-mechanisms-refs", "2.4.4")</f>
        <v>2.4.4</v>
      </c>
      <c r="C29" s="12" t="s">
        <v>24</v>
      </c>
      <c r="D29" s="55" t="s">
        <v>92</v>
      </c>
      <c r="E29" s="58">
        <v>100</v>
      </c>
      <c r="F29" s="148"/>
      <c r="G29" s="149"/>
      <c r="H29" s="150"/>
    </row>
    <row r="30" spans="2:8" ht="22.5" customHeight="1">
      <c r="B30" s="32" t="str">
        <f>HYPERLINK("https://waic.jp/docs/UNDERSTANDING-WCAG20/navigation-mechanisms-mult-loc", "2.4.5")</f>
        <v>2.4.5</v>
      </c>
      <c r="C30" s="12" t="s">
        <v>25</v>
      </c>
      <c r="D30" s="55" t="s">
        <v>93</v>
      </c>
      <c r="E30" s="58">
        <v>100</v>
      </c>
      <c r="F30" s="148"/>
      <c r="G30" s="149"/>
      <c r="H30" s="150"/>
    </row>
    <row r="31" spans="2:8" ht="22.5" customHeight="1">
      <c r="B31" s="32" t="str">
        <f>HYPERLINK("https://waic.jp/docs/UNDERSTANDING-WCAG20/navigation-mechanisms-descriptive", "2.4.6")</f>
        <v>2.4.6</v>
      </c>
      <c r="C31" s="12" t="s">
        <v>26</v>
      </c>
      <c r="D31" s="55" t="s">
        <v>93</v>
      </c>
      <c r="E31" s="58">
        <v>100</v>
      </c>
      <c r="F31" s="148"/>
      <c r="G31" s="149"/>
      <c r="H31" s="150"/>
    </row>
    <row r="32" spans="2:8" ht="22.5" customHeight="1">
      <c r="B32" s="32" t="str">
        <f>HYPERLINK("https://waic.jp/docs/UNDERSTANDING-WCAG20/navigation-mechanisms-focus-visible", "2.4.7")</f>
        <v>2.4.7</v>
      </c>
      <c r="C32" s="12" t="s">
        <v>27</v>
      </c>
      <c r="D32" s="55" t="s">
        <v>93</v>
      </c>
      <c r="E32" s="58">
        <v>100</v>
      </c>
      <c r="F32" s="148"/>
      <c r="G32" s="149"/>
      <c r="H32" s="150"/>
    </row>
    <row r="33" spans="2:8" ht="22.5" customHeight="1">
      <c r="B33" s="32" t="str">
        <f>HYPERLINK("https://waic.jp/docs/UNDERSTANDING-WCAG20/meaning-doc-lang-id", "3.1.1")</f>
        <v>3.1.1</v>
      </c>
      <c r="C33" s="12" t="s">
        <v>28</v>
      </c>
      <c r="D33" s="55" t="s">
        <v>92</v>
      </c>
      <c r="E33" s="58">
        <v>100</v>
      </c>
      <c r="F33" s="148"/>
      <c r="G33" s="149"/>
      <c r="H33" s="150"/>
    </row>
    <row r="34" spans="2:8" ht="22.5" customHeight="1">
      <c r="B34" s="32" t="str">
        <f>HYPERLINK("https://waic.jp/docs/UNDERSTANDING-WCAG20/meaning-other-lang-id", "3.1.2")</f>
        <v>3.1.2</v>
      </c>
      <c r="C34" s="12" t="s">
        <v>29</v>
      </c>
      <c r="D34" s="55" t="s">
        <v>93</v>
      </c>
      <c r="E34" s="58">
        <v>100</v>
      </c>
      <c r="F34" s="148"/>
      <c r="G34" s="149"/>
      <c r="H34" s="150"/>
    </row>
    <row r="35" spans="2:8" ht="22.5" customHeight="1">
      <c r="B35" s="32" t="str">
        <f>HYPERLINK("https://waic.jp/docs/UNDERSTANDING-WCAG20/consistent-behavior-receive-focus", "3.2.1")</f>
        <v>3.2.1</v>
      </c>
      <c r="C35" s="12" t="s">
        <v>30</v>
      </c>
      <c r="D35" s="55" t="s">
        <v>92</v>
      </c>
      <c r="E35" s="58">
        <v>100</v>
      </c>
      <c r="F35" s="148"/>
      <c r="G35" s="149"/>
      <c r="H35" s="150"/>
    </row>
    <row r="36" spans="2:8" ht="22.5" customHeight="1">
      <c r="B36" s="32" t="str">
        <f>HYPERLINK("https://waic.jp/docs/UNDERSTANDING-WCAG20/consistent-behavior-unpredictable-change", "3.2.2")</f>
        <v>3.2.2</v>
      </c>
      <c r="C36" s="12" t="s">
        <v>31</v>
      </c>
      <c r="D36" s="55" t="s">
        <v>92</v>
      </c>
      <c r="E36" s="58">
        <v>100</v>
      </c>
      <c r="F36" s="148"/>
      <c r="G36" s="149"/>
      <c r="H36" s="150"/>
    </row>
    <row r="37" spans="2:8" ht="22.5" customHeight="1">
      <c r="B37" s="32" t="str">
        <f>HYPERLINK("https://waic.jp/docs/UNDERSTANDING-WCAG20/consistent-behavior-consistent-locations", "3.2.3")</f>
        <v>3.2.3</v>
      </c>
      <c r="C37" s="12" t="s">
        <v>32</v>
      </c>
      <c r="D37" s="55" t="s">
        <v>93</v>
      </c>
      <c r="E37" s="58">
        <v>100</v>
      </c>
      <c r="F37" s="148"/>
      <c r="G37" s="149"/>
      <c r="H37" s="150"/>
    </row>
    <row r="38" spans="2:8" ht="22.5" customHeight="1">
      <c r="B38" s="32" t="str">
        <f>HYPERLINK("https://waic.jp/docs/UNDERSTANDING-WCAG20/consistent-behavior-consistent-functionality", "3.2.4")</f>
        <v>3.2.4</v>
      </c>
      <c r="C38" s="12" t="s">
        <v>33</v>
      </c>
      <c r="D38" s="55" t="s">
        <v>93</v>
      </c>
      <c r="E38" s="58">
        <v>100</v>
      </c>
      <c r="F38" s="148"/>
      <c r="G38" s="149"/>
      <c r="H38" s="150"/>
    </row>
    <row r="39" spans="2:8" ht="22.5" customHeight="1">
      <c r="B39" s="32" t="str">
        <f>HYPERLINK("https://waic.jp/docs/UNDERSTANDING-WCAG20/minimize-error-identified", "3.3.1")</f>
        <v>3.3.1</v>
      </c>
      <c r="C39" s="12" t="s">
        <v>34</v>
      </c>
      <c r="D39" s="55" t="s">
        <v>92</v>
      </c>
      <c r="E39" s="58">
        <v>100</v>
      </c>
      <c r="F39" s="148"/>
      <c r="G39" s="149"/>
      <c r="H39" s="150"/>
    </row>
    <row r="40" spans="2:8" ht="22.5" customHeight="1">
      <c r="B40" s="32" t="str">
        <f>HYPERLINK("https://waic.jp/docs/UNDERSTANDING-WCAG20/minimize-error-cues", "3.3.2")</f>
        <v>3.3.2</v>
      </c>
      <c r="C40" s="12" t="s">
        <v>35</v>
      </c>
      <c r="D40" s="55" t="s">
        <v>92</v>
      </c>
      <c r="E40" s="58">
        <v>100</v>
      </c>
      <c r="F40" s="148"/>
      <c r="G40" s="149"/>
      <c r="H40" s="150"/>
    </row>
    <row r="41" spans="2:8" ht="22.5" customHeight="1">
      <c r="B41" s="32" t="str">
        <f>HYPERLINK("https://waic.jp/docs/UNDERSTANDING-WCAG20/minimize-error-suggestions", "3.3.3")</f>
        <v>3.3.3</v>
      </c>
      <c r="C41" s="12" t="s">
        <v>36</v>
      </c>
      <c r="D41" s="55" t="s">
        <v>93</v>
      </c>
      <c r="E41" s="58">
        <v>100</v>
      </c>
      <c r="F41" s="148"/>
      <c r="G41" s="149"/>
      <c r="H41" s="150"/>
    </row>
    <row r="42" spans="2:8" ht="22.5" customHeight="1">
      <c r="B42" s="32" t="str">
        <f>HYPERLINK("https://waic.jp/docs/UNDERSTANDING-WCAG20/minimize-error-reversible", "3.3.4")</f>
        <v>3.3.4</v>
      </c>
      <c r="C42" s="12" t="s">
        <v>37</v>
      </c>
      <c r="D42" s="55" t="s">
        <v>93</v>
      </c>
      <c r="E42" s="58">
        <v>100</v>
      </c>
      <c r="F42" s="148"/>
      <c r="G42" s="149"/>
      <c r="H42" s="150"/>
    </row>
    <row r="43" spans="2:8" ht="22.5" customHeight="1">
      <c r="B43" s="32" t="str">
        <f>HYPERLINK("https://waic.jp/docs/UNDERSTANDING-WCAG20/ensure-compat-parses", "4.1.1")</f>
        <v>4.1.1</v>
      </c>
      <c r="C43" s="12" t="s">
        <v>38</v>
      </c>
      <c r="D43" s="55" t="s">
        <v>92</v>
      </c>
      <c r="E43" s="58">
        <v>100</v>
      </c>
      <c r="F43" s="148"/>
      <c r="G43" s="149"/>
      <c r="H43" s="150"/>
    </row>
    <row r="44" spans="2:8" ht="22.5" customHeight="1" thickBot="1">
      <c r="B44" s="33" t="str">
        <f>HYPERLINK("https://waic.jp/docs/UNDERSTANDING-WCAG20/ensure-compat-rsv", "4.1.2")</f>
        <v>4.1.2</v>
      </c>
      <c r="C44" s="34" t="s">
        <v>39</v>
      </c>
      <c r="D44" s="29" t="s">
        <v>92</v>
      </c>
      <c r="E44" s="59">
        <v>100</v>
      </c>
      <c r="F44" s="151"/>
      <c r="G44" s="152"/>
      <c r="H44" s="153"/>
    </row>
  </sheetData>
  <mergeCells count="50">
    <mergeCell ref="F8:H8"/>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4:H34"/>
    <mergeCell ref="F22:H22"/>
    <mergeCell ref="F23:H23"/>
    <mergeCell ref="F24:H24"/>
    <mergeCell ref="F27:H27"/>
    <mergeCell ref="F28:H28"/>
    <mergeCell ref="F29:H29"/>
    <mergeCell ref="F30:H30"/>
    <mergeCell ref="F31:H31"/>
    <mergeCell ref="F32:H32"/>
    <mergeCell ref="F33:H33"/>
    <mergeCell ref="F41:H41"/>
    <mergeCell ref="F42:H42"/>
    <mergeCell ref="F43:H43"/>
    <mergeCell ref="F44:H44"/>
    <mergeCell ref="F35:H35"/>
    <mergeCell ref="F36:H36"/>
    <mergeCell ref="F37:H37"/>
    <mergeCell ref="F38:H38"/>
    <mergeCell ref="F39:H39"/>
    <mergeCell ref="F40:H40"/>
    <mergeCell ref="B11:B12"/>
    <mergeCell ref="C11:C12"/>
    <mergeCell ref="D11:D12"/>
    <mergeCell ref="E11:E12"/>
    <mergeCell ref="F11:H11"/>
    <mergeCell ref="F12:H12"/>
    <mergeCell ref="B25:B26"/>
    <mergeCell ref="C25:C26"/>
    <mergeCell ref="D25:D26"/>
    <mergeCell ref="E25:E26"/>
    <mergeCell ref="F25:H25"/>
    <mergeCell ref="F26:H26"/>
  </mergeCells>
  <phoneticPr fontId="2"/>
  <conditionalFormatting sqref="C2:D3 E27:E44">
    <cfRule type="cellIs" dxfId="206" priority="13" operator="equal">
      <formula>"x"</formula>
    </cfRule>
    <cfRule type="cellIs" dxfId="205" priority="14" operator="equal">
      <formula>"o"</formula>
    </cfRule>
  </conditionalFormatting>
  <conditionalFormatting sqref="D5:D11">
    <cfRule type="expression" dxfId="204" priority="5">
      <formula>#REF!=""</formula>
    </cfRule>
  </conditionalFormatting>
  <conditionalFormatting sqref="D25">
    <cfRule type="expression" dxfId="203" priority="1">
      <formula>#REF!=""</formula>
    </cfRule>
  </conditionalFormatting>
  <conditionalFormatting sqref="D13:E24 D27:D44">
    <cfRule type="expression" dxfId="202" priority="12">
      <formula>#REF!=""</formula>
    </cfRule>
  </conditionalFormatting>
  <conditionalFormatting sqref="E4:E11">
    <cfRule type="cellIs" dxfId="201" priority="6" operator="equal">
      <formula>"x"</formula>
    </cfRule>
    <cfRule type="cellIs" dxfId="200" priority="7" operator="equal">
      <formula>"o"</formula>
    </cfRule>
  </conditionalFormatting>
  <conditionalFormatting sqref="E5:E11 B5:B11">
    <cfRule type="expression" dxfId="199" priority="8">
      <formula>#REF!=""</formula>
    </cfRule>
  </conditionalFormatting>
  <conditionalFormatting sqref="E13:E25">
    <cfRule type="cellIs" dxfId="198" priority="2" operator="equal">
      <formula>"x"</formula>
    </cfRule>
    <cfRule type="cellIs" dxfId="197" priority="3" operator="equal">
      <formula>"o"</formula>
    </cfRule>
  </conditionalFormatting>
  <conditionalFormatting sqref="E25 B13:B25">
    <cfRule type="expression" dxfId="196" priority="4">
      <formula>#REF!=""</formula>
    </cfRule>
  </conditionalFormatting>
  <conditionalFormatting sqref="E27:E44 B27:B44">
    <cfRule type="expression" dxfId="195" priority="15">
      <formula>#REF!=""</formula>
    </cfRule>
  </conditionalFormatting>
  <dataValidations count="1">
    <dataValidation allowBlank="1" sqref="E5:E11 E13:E25 E27:E44" xr:uid="{0CD33E64-0B60-478B-A871-EEDDF3B1D6E4}"/>
  </dataValidations>
  <hyperlinks>
    <hyperlink ref="C3" r:id="rId1" xr:uid="{13843D6E-927D-431B-9969-96E85A00C3E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A65D4-4367-4B5D-A1FF-2968784C4686}">
  <sheetPr codeName="Sheet17"/>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187</v>
      </c>
      <c r="D2" s="36"/>
      <c r="E2" s="36"/>
      <c r="F2" s="37"/>
      <c r="G2" s="25" t="s">
        <v>42</v>
      </c>
      <c r="H2" s="26">
        <v>45296</v>
      </c>
    </row>
    <row r="3" spans="2:8" ht="22.5" customHeight="1" thickBot="1">
      <c r="B3" s="27" t="s">
        <v>41</v>
      </c>
      <c r="C3" s="60" t="s">
        <v>188</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54"/>
      <c r="G5" s="155"/>
      <c r="H5" s="156"/>
    </row>
    <row r="6" spans="2:8" ht="22.5" customHeight="1">
      <c r="B6" s="32" t="str">
        <f>HYPERLINK("https://waic.jp/docs/UNDERSTANDING-WCAG20/media-equiv-av-only-alt", "1.2.1")</f>
        <v>1.2.1</v>
      </c>
      <c r="C6" s="12" t="s">
        <v>3</v>
      </c>
      <c r="D6" s="55" t="s">
        <v>92</v>
      </c>
      <c r="E6" s="58">
        <v>100</v>
      </c>
      <c r="F6" s="148"/>
      <c r="G6" s="149"/>
      <c r="H6" s="150"/>
    </row>
    <row r="7" spans="2:8" ht="22.5" customHeight="1">
      <c r="B7" s="32" t="str">
        <f>HYPERLINK("https://waic.jp/docs/UNDERSTANDING-WCAG20/media-equiv-captions", "1.2.2")</f>
        <v>1.2.2</v>
      </c>
      <c r="C7" s="12" t="s">
        <v>4</v>
      </c>
      <c r="D7" s="55" t="s">
        <v>92</v>
      </c>
      <c r="E7" s="58">
        <v>100</v>
      </c>
      <c r="F7" s="148"/>
      <c r="G7" s="149"/>
      <c r="H7" s="150"/>
    </row>
    <row r="8" spans="2:8" ht="22.5" customHeight="1">
      <c r="B8" s="32" t="str">
        <f>HYPERLINK("https://waic.jp/docs/UNDERSTANDING-WCAG20/media-equiv-audio-desc", "1.2.3")</f>
        <v>1.2.3</v>
      </c>
      <c r="C8" s="12" t="s">
        <v>5</v>
      </c>
      <c r="D8" s="55" t="s">
        <v>92</v>
      </c>
      <c r="E8" s="58">
        <v>100</v>
      </c>
      <c r="F8" s="148"/>
      <c r="G8" s="149"/>
      <c r="H8" s="150"/>
    </row>
    <row r="9" spans="2:8" ht="22.5" customHeight="1">
      <c r="B9" s="32" t="str">
        <f>HYPERLINK("https://waic.jp/docs/UNDERSTANDING-WCAG20/media-equiv-real-time-captions", "1.2.4")</f>
        <v>1.2.4</v>
      </c>
      <c r="C9" s="12" t="s">
        <v>6</v>
      </c>
      <c r="D9" s="55" t="s">
        <v>93</v>
      </c>
      <c r="E9" s="58">
        <v>100</v>
      </c>
      <c r="F9" s="148"/>
      <c r="G9" s="149"/>
      <c r="H9" s="150"/>
    </row>
    <row r="10" spans="2:8" ht="22.5" customHeight="1">
      <c r="B10" s="32" t="str">
        <f>HYPERLINK("https://waic.jp/docs/UNDERSTANDING-WCAG20/media-equiv-audio-desc-only", "1.2.5")</f>
        <v>1.2.5</v>
      </c>
      <c r="C10" s="12" t="s">
        <v>7</v>
      </c>
      <c r="D10" s="55" t="s">
        <v>93</v>
      </c>
      <c r="E10" s="58">
        <v>100</v>
      </c>
      <c r="F10" s="148"/>
      <c r="G10" s="149"/>
      <c r="H10" s="150"/>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48"/>
      <c r="G13" s="149"/>
      <c r="H13" s="150"/>
    </row>
    <row r="14" spans="2:8" ht="22.5" customHeight="1">
      <c r="B14" s="32" t="str">
        <f>HYPERLINK("https://waic.jp/docs/UNDERSTANDING-WCAG20/content-structure-separation-understanding", "1.3.3")</f>
        <v>1.3.3</v>
      </c>
      <c r="C14" s="12" t="s">
        <v>10</v>
      </c>
      <c r="D14" s="55" t="s">
        <v>92</v>
      </c>
      <c r="E14" s="58">
        <v>100</v>
      </c>
      <c r="F14" s="148"/>
      <c r="G14" s="149"/>
      <c r="H14" s="150"/>
    </row>
    <row r="15" spans="2:8" ht="22.5" customHeight="1">
      <c r="B15" s="32" t="str">
        <f>HYPERLINK("https://waic.jp/docs/UNDERSTANDING-WCAG20/visual-audio-contrast-without-color", "1.4.1")</f>
        <v>1.4.1</v>
      </c>
      <c r="C15" s="12" t="s">
        <v>11</v>
      </c>
      <c r="D15" s="55" t="s">
        <v>92</v>
      </c>
      <c r="E15" s="58">
        <v>100</v>
      </c>
      <c r="F15" s="148"/>
      <c r="G15" s="149"/>
      <c r="H15" s="150"/>
    </row>
    <row r="16" spans="2:8" ht="22.5" customHeight="1">
      <c r="B16" s="32" t="str">
        <f>HYPERLINK("https://waic.jp/docs/UNDERSTANDING-WCAG20/visual-audio-contrast-dis-audio", "1.4.2")</f>
        <v>1.4.2</v>
      </c>
      <c r="C16" s="12" t="s">
        <v>12</v>
      </c>
      <c r="D16" s="55" t="s">
        <v>92</v>
      </c>
      <c r="E16" s="58">
        <v>100</v>
      </c>
      <c r="F16" s="148"/>
      <c r="G16" s="149"/>
      <c r="H16" s="150"/>
    </row>
    <row r="17" spans="2:8" ht="22.5" customHeight="1">
      <c r="B17" s="32" t="str">
        <f>HYPERLINK("https://waic.jp/docs/UNDERSTANDING-WCAG20/visual-audio-contrast-contrast", "1.4.3")</f>
        <v>1.4.3</v>
      </c>
      <c r="C17" s="12" t="s">
        <v>13</v>
      </c>
      <c r="D17" s="55" t="s">
        <v>93</v>
      </c>
      <c r="E17" s="58">
        <v>100</v>
      </c>
      <c r="F17" s="148"/>
      <c r="G17" s="149"/>
      <c r="H17" s="150"/>
    </row>
    <row r="18" spans="2:8" ht="22.5" customHeight="1">
      <c r="B18" s="32" t="str">
        <f>HYPERLINK("https://waic.jp/docs/UNDERSTANDING-WCAG20/visual-audio-contrast-scale", "1.4.4")</f>
        <v>1.4.4</v>
      </c>
      <c r="C18" s="12" t="s">
        <v>14</v>
      </c>
      <c r="D18" s="55" t="s">
        <v>93</v>
      </c>
      <c r="E18" s="58">
        <v>100</v>
      </c>
      <c r="F18" s="148"/>
      <c r="G18" s="149"/>
      <c r="H18" s="150"/>
    </row>
    <row r="19" spans="2:8" ht="22.5" customHeight="1">
      <c r="B19" s="32" t="str">
        <f>HYPERLINK("https://waic.jp/docs/UNDERSTANDING-WCAG20/visual-audio-contrast-text-presentation", "1.4.5")</f>
        <v>1.4.5</v>
      </c>
      <c r="C19" s="12" t="s">
        <v>15</v>
      </c>
      <c r="D19" s="55" t="s">
        <v>93</v>
      </c>
      <c r="E19" s="58">
        <v>100</v>
      </c>
      <c r="F19" s="148"/>
      <c r="G19" s="149"/>
      <c r="H19" s="150"/>
    </row>
    <row r="20" spans="2:8" ht="22.5" customHeight="1">
      <c r="B20" s="32" t="str">
        <f>HYPERLINK("https://waic.jp/docs/UNDERSTANDING-WCAG20/keyboard-operation-keyboard-operable", "2.1.1")</f>
        <v>2.1.1</v>
      </c>
      <c r="C20" s="12" t="s">
        <v>16</v>
      </c>
      <c r="D20" s="55" t="s">
        <v>92</v>
      </c>
      <c r="E20" s="58">
        <v>100</v>
      </c>
      <c r="F20" s="148"/>
      <c r="G20" s="149"/>
      <c r="H20" s="150"/>
    </row>
    <row r="21" spans="2:8" ht="22.5" customHeight="1">
      <c r="B21" s="32" t="str">
        <f>HYPERLINK("https://waic.jp/docs/UNDERSTANDING-WCAG20/keyboard-operation-trapping", "2.1.2")</f>
        <v>2.1.2</v>
      </c>
      <c r="C21" s="12" t="s">
        <v>17</v>
      </c>
      <c r="D21" s="55" t="s">
        <v>92</v>
      </c>
      <c r="E21" s="58">
        <v>100</v>
      </c>
      <c r="F21" s="148"/>
      <c r="G21" s="149"/>
      <c r="H21" s="150"/>
    </row>
    <row r="22" spans="2:8" ht="22.5" customHeight="1">
      <c r="B22" s="32" t="str">
        <f>HYPERLINK("https://waic.jp/docs/UNDERSTANDING-WCAG20/time-limits-required-behaviors", "2.2.1")</f>
        <v>2.2.1</v>
      </c>
      <c r="C22" s="12" t="s">
        <v>18</v>
      </c>
      <c r="D22" s="55" t="s">
        <v>92</v>
      </c>
      <c r="E22" s="58">
        <v>100</v>
      </c>
      <c r="F22" s="148"/>
      <c r="G22" s="149"/>
      <c r="H22" s="150"/>
    </row>
    <row r="23" spans="2:8" ht="22.5" customHeight="1">
      <c r="B23" s="32" t="str">
        <f>HYPERLINK("https://waic.jp/docs/UNDERSTANDING-WCAG20/time-limits-pause", "2.2.2")</f>
        <v>2.2.2</v>
      </c>
      <c r="C23" s="12" t="s">
        <v>19</v>
      </c>
      <c r="D23" s="55" t="s">
        <v>92</v>
      </c>
      <c r="E23" s="58">
        <v>100</v>
      </c>
      <c r="F23" s="148"/>
      <c r="G23" s="149"/>
      <c r="H23" s="150"/>
    </row>
    <row r="24" spans="2:8" ht="22.5" customHeight="1">
      <c r="B24" s="32" t="str">
        <f>HYPERLINK("https://waic.jp/docs/UNDERSTANDING-WCAG20/seizure-does-not-violate", "2.3.1")</f>
        <v>2.3.1</v>
      </c>
      <c r="C24" s="12" t="s">
        <v>20</v>
      </c>
      <c r="D24" s="55" t="s">
        <v>92</v>
      </c>
      <c r="E24" s="58">
        <v>100</v>
      </c>
      <c r="F24" s="148"/>
      <c r="G24" s="149"/>
      <c r="H24" s="150"/>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8">
        <v>100</v>
      </c>
      <c r="F27" s="148"/>
      <c r="G27" s="149"/>
      <c r="H27" s="150"/>
    </row>
    <row r="28" spans="2:8" ht="22.5" customHeight="1">
      <c r="B28" s="32" t="str">
        <f>HYPERLINK("https://waic.jp/docs/UNDERSTANDING-WCAG20/navigation-mechanisms-focus-order", "2.4.3")</f>
        <v>2.4.3</v>
      </c>
      <c r="C28" s="12" t="s">
        <v>23</v>
      </c>
      <c r="D28" s="55" t="s">
        <v>92</v>
      </c>
      <c r="E28" s="58">
        <v>100</v>
      </c>
      <c r="F28" s="148"/>
      <c r="G28" s="149"/>
      <c r="H28" s="150"/>
    </row>
    <row r="29" spans="2:8" ht="22.5" customHeight="1">
      <c r="B29" s="32" t="str">
        <f>HYPERLINK("https://waic.jp/docs/UNDERSTANDING-WCAG20/navigation-mechanisms-refs", "2.4.4")</f>
        <v>2.4.4</v>
      </c>
      <c r="C29" s="12" t="s">
        <v>24</v>
      </c>
      <c r="D29" s="55" t="s">
        <v>92</v>
      </c>
      <c r="E29" s="58">
        <v>100</v>
      </c>
      <c r="F29" s="148"/>
      <c r="G29" s="149"/>
      <c r="H29" s="150"/>
    </row>
    <row r="30" spans="2:8" ht="22.5" customHeight="1">
      <c r="B30" s="32" t="str">
        <f>HYPERLINK("https://waic.jp/docs/UNDERSTANDING-WCAG20/navigation-mechanisms-mult-loc", "2.4.5")</f>
        <v>2.4.5</v>
      </c>
      <c r="C30" s="12" t="s">
        <v>25</v>
      </c>
      <c r="D30" s="55" t="s">
        <v>93</v>
      </c>
      <c r="E30" s="58">
        <v>100</v>
      </c>
      <c r="F30" s="148"/>
      <c r="G30" s="149"/>
      <c r="H30" s="150"/>
    </row>
    <row r="31" spans="2:8" ht="22.5" customHeight="1">
      <c r="B31" s="32" t="str">
        <f>HYPERLINK("https://waic.jp/docs/UNDERSTANDING-WCAG20/navigation-mechanisms-descriptive", "2.4.6")</f>
        <v>2.4.6</v>
      </c>
      <c r="C31" s="12" t="s">
        <v>26</v>
      </c>
      <c r="D31" s="55" t="s">
        <v>93</v>
      </c>
      <c r="E31" s="58">
        <v>100</v>
      </c>
      <c r="F31" s="148"/>
      <c r="G31" s="149"/>
      <c r="H31" s="150"/>
    </row>
    <row r="32" spans="2:8" ht="22.5" customHeight="1">
      <c r="B32" s="32" t="str">
        <f>HYPERLINK("https://waic.jp/docs/UNDERSTANDING-WCAG20/navigation-mechanisms-focus-visible", "2.4.7")</f>
        <v>2.4.7</v>
      </c>
      <c r="C32" s="12" t="s">
        <v>27</v>
      </c>
      <c r="D32" s="55" t="s">
        <v>93</v>
      </c>
      <c r="E32" s="58">
        <v>100</v>
      </c>
      <c r="F32" s="148"/>
      <c r="G32" s="149"/>
      <c r="H32" s="150"/>
    </row>
    <row r="33" spans="2:8" ht="22.5" customHeight="1">
      <c r="B33" s="32" t="str">
        <f>HYPERLINK("https://waic.jp/docs/UNDERSTANDING-WCAG20/meaning-doc-lang-id", "3.1.1")</f>
        <v>3.1.1</v>
      </c>
      <c r="C33" s="12" t="s">
        <v>28</v>
      </c>
      <c r="D33" s="55" t="s">
        <v>92</v>
      </c>
      <c r="E33" s="58">
        <v>100</v>
      </c>
      <c r="F33" s="148"/>
      <c r="G33" s="149"/>
      <c r="H33" s="150"/>
    </row>
    <row r="34" spans="2:8" ht="22.5" customHeight="1">
      <c r="B34" s="32" t="str">
        <f>HYPERLINK("https://waic.jp/docs/UNDERSTANDING-WCAG20/meaning-other-lang-id", "3.1.2")</f>
        <v>3.1.2</v>
      </c>
      <c r="C34" s="12" t="s">
        <v>29</v>
      </c>
      <c r="D34" s="55" t="s">
        <v>93</v>
      </c>
      <c r="E34" s="58">
        <v>100</v>
      </c>
      <c r="F34" s="148"/>
      <c r="G34" s="149"/>
      <c r="H34" s="150"/>
    </row>
    <row r="35" spans="2:8" ht="22.5" customHeight="1">
      <c r="B35" s="32" t="str">
        <f>HYPERLINK("https://waic.jp/docs/UNDERSTANDING-WCAG20/consistent-behavior-receive-focus", "3.2.1")</f>
        <v>3.2.1</v>
      </c>
      <c r="C35" s="12" t="s">
        <v>30</v>
      </c>
      <c r="D35" s="55" t="s">
        <v>92</v>
      </c>
      <c r="E35" s="58">
        <v>100</v>
      </c>
      <c r="F35" s="148"/>
      <c r="G35" s="149"/>
      <c r="H35" s="150"/>
    </row>
    <row r="36" spans="2:8" ht="22.5" customHeight="1">
      <c r="B36" s="32" t="str">
        <f>HYPERLINK("https://waic.jp/docs/UNDERSTANDING-WCAG20/consistent-behavior-unpredictable-change", "3.2.2")</f>
        <v>3.2.2</v>
      </c>
      <c r="C36" s="12" t="s">
        <v>31</v>
      </c>
      <c r="D36" s="55" t="s">
        <v>92</v>
      </c>
      <c r="E36" s="58">
        <v>100</v>
      </c>
      <c r="F36" s="148"/>
      <c r="G36" s="149"/>
      <c r="H36" s="150"/>
    </row>
    <row r="37" spans="2:8" ht="22.5" customHeight="1">
      <c r="B37" s="32" t="str">
        <f>HYPERLINK("https://waic.jp/docs/UNDERSTANDING-WCAG20/consistent-behavior-consistent-locations", "3.2.3")</f>
        <v>3.2.3</v>
      </c>
      <c r="C37" s="12" t="s">
        <v>32</v>
      </c>
      <c r="D37" s="55" t="s">
        <v>93</v>
      </c>
      <c r="E37" s="58">
        <v>100</v>
      </c>
      <c r="F37" s="148"/>
      <c r="G37" s="149"/>
      <c r="H37" s="150"/>
    </row>
    <row r="38" spans="2:8" ht="22.5" customHeight="1">
      <c r="B38" s="32" t="str">
        <f>HYPERLINK("https://waic.jp/docs/UNDERSTANDING-WCAG20/consistent-behavior-consistent-functionality", "3.2.4")</f>
        <v>3.2.4</v>
      </c>
      <c r="C38" s="12" t="s">
        <v>33</v>
      </c>
      <c r="D38" s="55" t="s">
        <v>93</v>
      </c>
      <c r="E38" s="58">
        <v>100</v>
      </c>
      <c r="F38" s="148"/>
      <c r="G38" s="149"/>
      <c r="H38" s="150"/>
    </row>
    <row r="39" spans="2:8" ht="22.5" customHeight="1">
      <c r="B39" s="32" t="str">
        <f>HYPERLINK("https://waic.jp/docs/UNDERSTANDING-WCAG20/minimize-error-identified", "3.3.1")</f>
        <v>3.3.1</v>
      </c>
      <c r="C39" s="12" t="s">
        <v>34</v>
      </c>
      <c r="D39" s="55" t="s">
        <v>92</v>
      </c>
      <c r="E39" s="58">
        <v>100</v>
      </c>
      <c r="F39" s="148"/>
      <c r="G39" s="149"/>
      <c r="H39" s="150"/>
    </row>
    <row r="40" spans="2:8" ht="22.5" customHeight="1">
      <c r="B40" s="32" t="str">
        <f>HYPERLINK("https://waic.jp/docs/UNDERSTANDING-WCAG20/minimize-error-cues", "3.3.2")</f>
        <v>3.3.2</v>
      </c>
      <c r="C40" s="12" t="s">
        <v>35</v>
      </c>
      <c r="D40" s="55" t="s">
        <v>92</v>
      </c>
      <c r="E40" s="58">
        <v>100</v>
      </c>
      <c r="F40" s="148"/>
      <c r="G40" s="149"/>
      <c r="H40" s="150"/>
    </row>
    <row r="41" spans="2:8" ht="22.5" customHeight="1">
      <c r="B41" s="32" t="str">
        <f>HYPERLINK("https://waic.jp/docs/UNDERSTANDING-WCAG20/minimize-error-suggestions", "3.3.3")</f>
        <v>3.3.3</v>
      </c>
      <c r="C41" s="12" t="s">
        <v>36</v>
      </c>
      <c r="D41" s="55" t="s">
        <v>93</v>
      </c>
      <c r="E41" s="58">
        <v>100</v>
      </c>
      <c r="F41" s="148"/>
      <c r="G41" s="149"/>
      <c r="H41" s="150"/>
    </row>
    <row r="42" spans="2:8" ht="22.5" customHeight="1">
      <c r="B42" s="32" t="str">
        <f>HYPERLINK("https://waic.jp/docs/UNDERSTANDING-WCAG20/minimize-error-reversible", "3.3.4")</f>
        <v>3.3.4</v>
      </c>
      <c r="C42" s="12" t="s">
        <v>37</v>
      </c>
      <c r="D42" s="55" t="s">
        <v>93</v>
      </c>
      <c r="E42" s="58">
        <v>100</v>
      </c>
      <c r="F42" s="148"/>
      <c r="G42" s="149"/>
      <c r="H42" s="150"/>
    </row>
    <row r="43" spans="2:8" ht="22.5" customHeight="1">
      <c r="B43" s="32" t="str">
        <f>HYPERLINK("https://waic.jp/docs/UNDERSTANDING-WCAG20/ensure-compat-parses", "4.1.1")</f>
        <v>4.1.1</v>
      </c>
      <c r="C43" s="12" t="s">
        <v>38</v>
      </c>
      <c r="D43" s="55" t="s">
        <v>92</v>
      </c>
      <c r="E43" s="58">
        <v>100</v>
      </c>
      <c r="F43" s="148"/>
      <c r="G43" s="149"/>
      <c r="H43" s="150"/>
    </row>
    <row r="44" spans="2:8" ht="22.5" customHeight="1" thickBot="1">
      <c r="B44" s="33" t="str">
        <f>HYPERLINK("https://waic.jp/docs/UNDERSTANDING-WCAG20/ensure-compat-rsv", "4.1.2")</f>
        <v>4.1.2</v>
      </c>
      <c r="C44" s="34" t="s">
        <v>39</v>
      </c>
      <c r="D44" s="29" t="s">
        <v>92</v>
      </c>
      <c r="E44" s="59">
        <v>100</v>
      </c>
      <c r="F44" s="151"/>
      <c r="G44" s="152"/>
      <c r="H44" s="153"/>
    </row>
  </sheetData>
  <mergeCells count="50">
    <mergeCell ref="F41:H41"/>
    <mergeCell ref="F42:H42"/>
    <mergeCell ref="F43:H43"/>
    <mergeCell ref="F44:H44"/>
    <mergeCell ref="F35:H35"/>
    <mergeCell ref="F36:H36"/>
    <mergeCell ref="F37:H37"/>
    <mergeCell ref="F38:H38"/>
    <mergeCell ref="F39:H39"/>
    <mergeCell ref="F40:H40"/>
    <mergeCell ref="F34:H34"/>
    <mergeCell ref="F22:H22"/>
    <mergeCell ref="F23:H23"/>
    <mergeCell ref="F24:H24"/>
    <mergeCell ref="F27:H27"/>
    <mergeCell ref="F28:H28"/>
    <mergeCell ref="F29:H29"/>
    <mergeCell ref="F30:H30"/>
    <mergeCell ref="F31:H31"/>
    <mergeCell ref="F32:H32"/>
    <mergeCell ref="F33:H33"/>
    <mergeCell ref="F21:H21"/>
    <mergeCell ref="F9:H9"/>
    <mergeCell ref="F10:H10"/>
    <mergeCell ref="F13:H13"/>
    <mergeCell ref="F14:H14"/>
    <mergeCell ref="F15:H15"/>
    <mergeCell ref="F16:H16"/>
    <mergeCell ref="F17:H17"/>
    <mergeCell ref="F18:H18"/>
    <mergeCell ref="F19:H19"/>
    <mergeCell ref="F20:H20"/>
    <mergeCell ref="B4:C4"/>
    <mergeCell ref="F4:H4"/>
    <mergeCell ref="F5:H5"/>
    <mergeCell ref="F6:H6"/>
    <mergeCell ref="F7:H7"/>
    <mergeCell ref="F8:H8"/>
    <mergeCell ref="B11:B12"/>
    <mergeCell ref="C11:C12"/>
    <mergeCell ref="D11:D12"/>
    <mergeCell ref="E11:E12"/>
    <mergeCell ref="F11:H11"/>
    <mergeCell ref="F12:H12"/>
    <mergeCell ref="B25:B26"/>
    <mergeCell ref="C25:C26"/>
    <mergeCell ref="D25:D26"/>
    <mergeCell ref="E25:E26"/>
    <mergeCell ref="F25:H25"/>
    <mergeCell ref="F26:H26"/>
  </mergeCells>
  <phoneticPr fontId="2"/>
  <conditionalFormatting sqref="B27:B44">
    <cfRule type="expression" dxfId="194" priority="13">
      <formula>#REF!=""</formula>
    </cfRule>
  </conditionalFormatting>
  <conditionalFormatting sqref="D5:D11">
    <cfRule type="expression" dxfId="193" priority="5">
      <formula>#REF!=""</formula>
    </cfRule>
  </conditionalFormatting>
  <conditionalFormatting sqref="D25">
    <cfRule type="expression" dxfId="192" priority="1">
      <formula>#REF!=""</formula>
    </cfRule>
  </conditionalFormatting>
  <conditionalFormatting sqref="D13:E24 D27:E44">
    <cfRule type="expression" dxfId="191" priority="12">
      <formula>#REF!=""</formula>
    </cfRule>
  </conditionalFormatting>
  <conditionalFormatting sqref="E4:E11">
    <cfRule type="cellIs" dxfId="190" priority="6" operator="equal">
      <formula>"x"</formula>
    </cfRule>
    <cfRule type="cellIs" dxfId="189" priority="7" operator="equal">
      <formula>"o"</formula>
    </cfRule>
  </conditionalFormatting>
  <conditionalFormatting sqref="E5:E11 B5:B11">
    <cfRule type="expression" dxfId="188" priority="8">
      <formula>#REF!=""</formula>
    </cfRule>
  </conditionalFormatting>
  <conditionalFormatting sqref="E13:E24 E27:E44 C2:D3">
    <cfRule type="cellIs" dxfId="187" priority="18" operator="equal">
      <formula>"x"</formula>
    </cfRule>
    <cfRule type="cellIs" dxfId="186" priority="19" operator="equal">
      <formula>"o"</formula>
    </cfRule>
  </conditionalFormatting>
  <conditionalFormatting sqref="E25 B13:B25">
    <cfRule type="expression" dxfId="185" priority="4">
      <formula>#REF!=""</formula>
    </cfRule>
  </conditionalFormatting>
  <conditionalFormatting sqref="E25">
    <cfRule type="cellIs" dxfId="184" priority="2" operator="equal">
      <formula>"x"</formula>
    </cfRule>
    <cfRule type="cellIs" dxfId="183" priority="3" operator="equal">
      <formula>"o"</formula>
    </cfRule>
  </conditionalFormatting>
  <dataValidations count="1">
    <dataValidation allowBlank="1" sqref="E5:E11 E13:E25 E27:E44" xr:uid="{D03141D4-5C84-4F87-9587-9C6EABB80F40}"/>
  </dataValidations>
  <hyperlinks>
    <hyperlink ref="C3" r:id="rId1" xr:uid="{25A34B55-BA42-493A-8E35-7FEF53434017}"/>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3D304-162B-4AF0-9A6A-5569A0B1882D}">
  <sheetPr codeName="Sheet18"/>
  <dimension ref="B1:H43"/>
  <sheetViews>
    <sheetView workbookViewId="0">
      <pane ySplit="4" topLeftCell="A5" activePane="bottomLeft" state="frozen"/>
      <selection pane="bottomLeft" activeCellId="1" sqref="A5 A1"/>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190</v>
      </c>
      <c r="D2" s="36"/>
      <c r="E2" s="36"/>
      <c r="F2" s="37"/>
      <c r="G2" s="25" t="s">
        <v>42</v>
      </c>
      <c r="H2" s="26">
        <v>45365</v>
      </c>
    </row>
    <row r="3" spans="2:8" ht="22.5" customHeight="1" thickBot="1">
      <c r="B3" s="27" t="s">
        <v>41</v>
      </c>
      <c r="C3" s="60" t="s">
        <v>132</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96</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32" t="str">
        <f>HYPERLINK("https://waic.jp/docs/UNDERSTANDING-WCAG20/navigation-mechanisms-skip", "2.4.1")</f>
        <v>2.4.1</v>
      </c>
      <c r="C25" s="12" t="s">
        <v>21</v>
      </c>
      <c r="D25" s="55" t="s">
        <v>92</v>
      </c>
      <c r="E25" s="52">
        <v>100</v>
      </c>
      <c r="F25" s="138"/>
      <c r="G25" s="138"/>
      <c r="H25" s="139"/>
    </row>
    <row r="26" spans="2:8" ht="22.5" customHeight="1">
      <c r="B26" s="32" t="str">
        <f>HYPERLINK("https://waic.jp/docs/UNDERSTANDING-WCAG20/navigation-mechanisms-title", "2.4.2")</f>
        <v>2.4.2</v>
      </c>
      <c r="C26" s="12" t="s">
        <v>22</v>
      </c>
      <c r="D26" s="55" t="s">
        <v>92</v>
      </c>
      <c r="E26" s="58">
        <v>100</v>
      </c>
      <c r="F26" s="138"/>
      <c r="G26" s="138"/>
      <c r="H26" s="139"/>
    </row>
    <row r="27" spans="2:8" ht="22.5" customHeight="1">
      <c r="B27" s="32" t="str">
        <f>HYPERLINK("https://waic.jp/docs/UNDERSTANDING-WCAG20/navigation-mechanisms-focus-order", "2.4.3")</f>
        <v>2.4.3</v>
      </c>
      <c r="C27" s="12" t="s">
        <v>23</v>
      </c>
      <c r="D27" s="55" t="s">
        <v>92</v>
      </c>
      <c r="E27" s="58">
        <v>100</v>
      </c>
      <c r="F27" s="138"/>
      <c r="G27" s="138"/>
      <c r="H27" s="139"/>
    </row>
    <row r="28" spans="2:8" ht="22.5" customHeight="1">
      <c r="B28" s="32" t="str">
        <f>HYPERLINK("https://waic.jp/docs/UNDERSTANDING-WCAG20/navigation-mechanisms-refs", "2.4.4")</f>
        <v>2.4.4</v>
      </c>
      <c r="C28" s="12" t="s">
        <v>24</v>
      </c>
      <c r="D28" s="55" t="s">
        <v>92</v>
      </c>
      <c r="E28" s="58">
        <v>100</v>
      </c>
      <c r="F28" s="138"/>
      <c r="G28" s="138"/>
      <c r="H28" s="139"/>
    </row>
    <row r="29" spans="2:8" ht="22.5" customHeight="1">
      <c r="B29" s="32" t="str">
        <f>HYPERLINK("https://waic.jp/docs/UNDERSTANDING-WCAG20/navigation-mechanisms-mult-loc", "2.4.5")</f>
        <v>2.4.5</v>
      </c>
      <c r="C29" s="12" t="s">
        <v>25</v>
      </c>
      <c r="D29" s="55" t="s">
        <v>93</v>
      </c>
      <c r="E29" s="58">
        <v>100</v>
      </c>
      <c r="F29" s="138"/>
      <c r="G29" s="138"/>
      <c r="H29" s="139"/>
    </row>
    <row r="30" spans="2:8" ht="22.5" customHeight="1">
      <c r="B30" s="32" t="str">
        <f>HYPERLINK("https://waic.jp/docs/UNDERSTANDING-WCAG20/navigation-mechanisms-descriptive", "2.4.6")</f>
        <v>2.4.6</v>
      </c>
      <c r="C30" s="12" t="s">
        <v>26</v>
      </c>
      <c r="D30" s="55" t="s">
        <v>93</v>
      </c>
      <c r="E30" s="58">
        <v>100</v>
      </c>
      <c r="F30" s="138"/>
      <c r="G30" s="138"/>
      <c r="H30" s="139"/>
    </row>
    <row r="31" spans="2:8" ht="22.5" customHeight="1">
      <c r="B31" s="32" t="str">
        <f>HYPERLINK("https://waic.jp/docs/UNDERSTANDING-WCAG20/navigation-mechanisms-focus-visible", "2.4.7")</f>
        <v>2.4.7</v>
      </c>
      <c r="C31" s="12" t="s">
        <v>27</v>
      </c>
      <c r="D31" s="55" t="s">
        <v>93</v>
      </c>
      <c r="E31" s="58">
        <v>100</v>
      </c>
      <c r="F31" s="138"/>
      <c r="G31" s="138"/>
      <c r="H31" s="139"/>
    </row>
    <row r="32" spans="2:8" ht="22.5" customHeight="1">
      <c r="B32" s="32" t="str">
        <f>HYPERLINK("https://waic.jp/docs/UNDERSTANDING-WCAG20/meaning-doc-lang-id", "3.1.1")</f>
        <v>3.1.1</v>
      </c>
      <c r="C32" s="12" t="s">
        <v>28</v>
      </c>
      <c r="D32" s="55" t="s">
        <v>92</v>
      </c>
      <c r="E32" s="58">
        <v>100</v>
      </c>
      <c r="F32" s="138"/>
      <c r="G32" s="138"/>
      <c r="H32" s="139"/>
    </row>
    <row r="33" spans="2:8" ht="22.5" customHeight="1">
      <c r="B33" s="32" t="str">
        <f>HYPERLINK("https://waic.jp/docs/UNDERSTANDING-WCAG20/meaning-other-lang-id", "3.1.2")</f>
        <v>3.1.2</v>
      </c>
      <c r="C33" s="12" t="s">
        <v>29</v>
      </c>
      <c r="D33" s="55" t="s">
        <v>93</v>
      </c>
      <c r="E33" s="58">
        <v>100</v>
      </c>
      <c r="F33" s="138"/>
      <c r="G33" s="138"/>
      <c r="H33" s="139"/>
    </row>
    <row r="34" spans="2:8" ht="22.5" customHeight="1">
      <c r="B34" s="32" t="str">
        <f>HYPERLINK("https://waic.jp/docs/UNDERSTANDING-WCAG20/consistent-behavior-receive-focus", "3.2.1")</f>
        <v>3.2.1</v>
      </c>
      <c r="C34" s="12" t="s">
        <v>30</v>
      </c>
      <c r="D34" s="55" t="s">
        <v>92</v>
      </c>
      <c r="E34" s="58">
        <v>100</v>
      </c>
      <c r="F34" s="138"/>
      <c r="G34" s="138"/>
      <c r="H34" s="139"/>
    </row>
    <row r="35" spans="2:8" ht="22.5" customHeight="1">
      <c r="B35" s="32" t="str">
        <f>HYPERLINK("https://waic.jp/docs/UNDERSTANDING-WCAG20/consistent-behavior-unpredictable-change", "3.2.2")</f>
        <v>3.2.2</v>
      </c>
      <c r="C35" s="12" t="s">
        <v>31</v>
      </c>
      <c r="D35" s="55" t="s">
        <v>92</v>
      </c>
      <c r="E35" s="58">
        <v>100</v>
      </c>
      <c r="F35" s="138"/>
      <c r="G35" s="138"/>
      <c r="H35" s="139"/>
    </row>
    <row r="36" spans="2:8" ht="22.5" customHeight="1">
      <c r="B36" s="32" t="str">
        <f>HYPERLINK("https://waic.jp/docs/UNDERSTANDING-WCAG20/consistent-behavior-consistent-locations", "3.2.3")</f>
        <v>3.2.3</v>
      </c>
      <c r="C36" s="12" t="s">
        <v>32</v>
      </c>
      <c r="D36" s="55" t="s">
        <v>93</v>
      </c>
      <c r="E36" s="58">
        <v>100</v>
      </c>
      <c r="F36" s="138"/>
      <c r="G36" s="138"/>
      <c r="H36" s="139"/>
    </row>
    <row r="37" spans="2:8" ht="22.5" customHeight="1">
      <c r="B37" s="32" t="str">
        <f>HYPERLINK("https://waic.jp/docs/UNDERSTANDING-WCAG20/consistent-behavior-consistent-functionality", "3.2.4")</f>
        <v>3.2.4</v>
      </c>
      <c r="C37" s="12" t="s">
        <v>33</v>
      </c>
      <c r="D37" s="55" t="s">
        <v>93</v>
      </c>
      <c r="E37" s="58">
        <v>100</v>
      </c>
      <c r="F37" s="138"/>
      <c r="G37" s="138"/>
      <c r="H37" s="139"/>
    </row>
    <row r="38" spans="2:8" ht="22.5" customHeight="1">
      <c r="B38" s="32" t="str">
        <f>HYPERLINK("https://waic.jp/docs/UNDERSTANDING-WCAG20/minimize-error-identified", "3.3.1")</f>
        <v>3.3.1</v>
      </c>
      <c r="C38" s="12" t="s">
        <v>34</v>
      </c>
      <c r="D38" s="55" t="s">
        <v>92</v>
      </c>
      <c r="E38" s="58">
        <v>100</v>
      </c>
      <c r="F38" s="138"/>
      <c r="G38" s="138"/>
      <c r="H38" s="139"/>
    </row>
    <row r="39" spans="2:8" ht="22.5" customHeight="1">
      <c r="B39" s="32" t="str">
        <f>HYPERLINK("https://waic.jp/docs/UNDERSTANDING-WCAG20/minimize-error-cues", "3.3.2")</f>
        <v>3.3.2</v>
      </c>
      <c r="C39" s="12" t="s">
        <v>35</v>
      </c>
      <c r="D39" s="55" t="s">
        <v>92</v>
      </c>
      <c r="E39" s="58">
        <v>100</v>
      </c>
      <c r="F39" s="138"/>
      <c r="G39" s="138"/>
      <c r="H39" s="139"/>
    </row>
    <row r="40" spans="2:8" ht="22.5" customHeight="1">
      <c r="B40" s="32" t="str">
        <f>HYPERLINK("https://waic.jp/docs/UNDERSTANDING-WCAG20/minimize-error-suggestions", "3.3.3")</f>
        <v>3.3.3</v>
      </c>
      <c r="C40" s="12" t="s">
        <v>36</v>
      </c>
      <c r="D40" s="55" t="s">
        <v>93</v>
      </c>
      <c r="E40" s="58">
        <v>100</v>
      </c>
      <c r="F40" s="138"/>
      <c r="G40" s="138"/>
      <c r="H40" s="139"/>
    </row>
    <row r="41" spans="2:8" ht="22.5" customHeight="1">
      <c r="B41" s="32" t="str">
        <f>HYPERLINK("https://waic.jp/docs/UNDERSTANDING-WCAG20/minimize-error-reversible", "3.3.4")</f>
        <v>3.3.4</v>
      </c>
      <c r="C41" s="12" t="s">
        <v>37</v>
      </c>
      <c r="D41" s="55" t="s">
        <v>93</v>
      </c>
      <c r="E41" s="58">
        <v>100</v>
      </c>
      <c r="F41" s="138"/>
      <c r="G41" s="138"/>
      <c r="H41" s="139"/>
    </row>
    <row r="42" spans="2:8" ht="22.5" customHeight="1">
      <c r="B42" s="32" t="str">
        <f>HYPERLINK("https://waic.jp/docs/UNDERSTANDING-WCAG20/ensure-compat-parses", "4.1.1")</f>
        <v>4.1.1</v>
      </c>
      <c r="C42" s="12" t="s">
        <v>38</v>
      </c>
      <c r="D42" s="55" t="s">
        <v>92</v>
      </c>
      <c r="E42" s="58">
        <v>100</v>
      </c>
      <c r="F42" s="138"/>
      <c r="G42" s="138"/>
      <c r="H42" s="139"/>
    </row>
    <row r="43" spans="2:8" ht="22.5" customHeight="1" thickBot="1">
      <c r="B43" s="33" t="str">
        <f>HYPERLINK("https://waic.jp/docs/UNDERSTANDING-WCAG20/ensure-compat-rsv", "4.1.2")</f>
        <v>4.1.2</v>
      </c>
      <c r="C43" s="34" t="s">
        <v>39</v>
      </c>
      <c r="D43" s="29" t="s">
        <v>92</v>
      </c>
      <c r="E43" s="59">
        <v>100</v>
      </c>
      <c r="F43" s="146"/>
      <c r="G43" s="146"/>
      <c r="H43" s="147"/>
    </row>
  </sheetData>
  <mergeCells count="45">
    <mergeCell ref="F40:H40"/>
    <mergeCell ref="F41:H41"/>
    <mergeCell ref="F42:H42"/>
    <mergeCell ref="F43:H43"/>
    <mergeCell ref="F34:H34"/>
    <mergeCell ref="F35:H35"/>
    <mergeCell ref="F36:H36"/>
    <mergeCell ref="F37:H37"/>
    <mergeCell ref="F38:H38"/>
    <mergeCell ref="F39:H39"/>
    <mergeCell ref="F33:H33"/>
    <mergeCell ref="F22:H22"/>
    <mergeCell ref="F23:H23"/>
    <mergeCell ref="F24:H24"/>
    <mergeCell ref="F25:H25"/>
    <mergeCell ref="F26:H26"/>
    <mergeCell ref="F27:H27"/>
    <mergeCell ref="F28:H28"/>
    <mergeCell ref="F29:H29"/>
    <mergeCell ref="F30:H30"/>
    <mergeCell ref="F31:H31"/>
    <mergeCell ref="F32:H32"/>
    <mergeCell ref="F21:H21"/>
    <mergeCell ref="F9:H9"/>
    <mergeCell ref="F10:H10"/>
    <mergeCell ref="F13:H13"/>
    <mergeCell ref="F14:H14"/>
    <mergeCell ref="F15:H15"/>
    <mergeCell ref="F16:H16"/>
    <mergeCell ref="F17:H17"/>
    <mergeCell ref="F18:H18"/>
    <mergeCell ref="F19:H19"/>
    <mergeCell ref="F20:H20"/>
    <mergeCell ref="F8:H8"/>
    <mergeCell ref="B4:C4"/>
    <mergeCell ref="F4:H4"/>
    <mergeCell ref="F5:H5"/>
    <mergeCell ref="F6:H6"/>
    <mergeCell ref="F7:H7"/>
    <mergeCell ref="B11:B12"/>
    <mergeCell ref="C11:C12"/>
    <mergeCell ref="D11:D12"/>
    <mergeCell ref="E11:E12"/>
    <mergeCell ref="F11:H11"/>
    <mergeCell ref="F12:H12"/>
  </mergeCells>
  <phoneticPr fontId="2"/>
  <conditionalFormatting sqref="D5:D11">
    <cfRule type="expression" dxfId="182" priority="1">
      <formula>#REF!=""</formula>
    </cfRule>
  </conditionalFormatting>
  <conditionalFormatting sqref="D13:D43">
    <cfRule type="expression" dxfId="181" priority="8">
      <formula>#REF!=""</formula>
    </cfRule>
  </conditionalFormatting>
  <conditionalFormatting sqref="E4:E11">
    <cfRule type="cellIs" dxfId="180" priority="2" operator="equal">
      <formula>"x"</formula>
    </cfRule>
    <cfRule type="cellIs" dxfId="179" priority="3" operator="equal">
      <formula>"o"</formula>
    </cfRule>
  </conditionalFormatting>
  <conditionalFormatting sqref="E5:E11 B5:B11">
    <cfRule type="expression" dxfId="178" priority="4">
      <formula>#REF!=""</formula>
    </cfRule>
  </conditionalFormatting>
  <conditionalFormatting sqref="E13:E24 E26:E43 B13:B43">
    <cfRule type="expression" dxfId="177" priority="11">
      <formula>#REF!=""</formula>
    </cfRule>
  </conditionalFormatting>
  <conditionalFormatting sqref="E13:E43 C2:D3">
    <cfRule type="cellIs" dxfId="176" priority="9" operator="equal">
      <formula>"x"</formula>
    </cfRule>
    <cfRule type="cellIs" dxfId="175" priority="10" operator="equal">
      <formula>"o"</formula>
    </cfRule>
  </conditionalFormatting>
  <conditionalFormatting sqref="E25">
    <cfRule type="expression" dxfId="174" priority="7">
      <formula>#REF!=""</formula>
    </cfRule>
  </conditionalFormatting>
  <dataValidations count="1">
    <dataValidation allowBlank="1" sqref="E5:E11 E13:E43" xr:uid="{1D10FA53-3E58-4523-976B-0B0FA14FA5D6}"/>
  </dataValidations>
  <hyperlinks>
    <hyperlink ref="C3" r:id="rId1" xr:uid="{530C6BA0-B9C3-47B5-BC55-0BD58FE22CF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E11C7-1382-489B-ACD8-6DD32488B7C5}">
  <sheetPr codeName="Sheet19"/>
  <dimension ref="B1:H43"/>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134</v>
      </c>
      <c r="D2" s="36"/>
      <c r="E2" s="36"/>
      <c r="F2" s="37"/>
      <c r="G2" s="25" t="s">
        <v>42</v>
      </c>
      <c r="H2" s="26">
        <v>45365</v>
      </c>
    </row>
    <row r="3" spans="2:8" ht="22.5" customHeight="1" thickBot="1">
      <c r="B3" s="27" t="s">
        <v>41</v>
      </c>
      <c r="C3" s="60" t="s">
        <v>133</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96</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32" t="str">
        <f>HYPERLINK("https://waic.jp/docs/UNDERSTANDING-WCAG20/navigation-mechanisms-skip", "2.4.1")</f>
        <v>2.4.1</v>
      </c>
      <c r="C25" s="12" t="s">
        <v>21</v>
      </c>
      <c r="D25" s="55" t="s">
        <v>92</v>
      </c>
      <c r="E25" s="52">
        <v>100</v>
      </c>
      <c r="F25" s="138"/>
      <c r="G25" s="138"/>
      <c r="H25" s="139"/>
    </row>
    <row r="26" spans="2:8" ht="22.5" customHeight="1">
      <c r="B26" s="32" t="str">
        <f>HYPERLINK("https://waic.jp/docs/UNDERSTANDING-WCAG20/navigation-mechanisms-title", "2.4.2")</f>
        <v>2.4.2</v>
      </c>
      <c r="C26" s="12" t="s">
        <v>22</v>
      </c>
      <c r="D26" s="55" t="s">
        <v>92</v>
      </c>
      <c r="E26" s="58">
        <v>100</v>
      </c>
      <c r="F26" s="138"/>
      <c r="G26" s="138"/>
      <c r="H26" s="139"/>
    </row>
    <row r="27" spans="2:8" ht="22.5" customHeight="1">
      <c r="B27" s="32" t="str">
        <f>HYPERLINK("https://waic.jp/docs/UNDERSTANDING-WCAG20/navigation-mechanisms-focus-order", "2.4.3")</f>
        <v>2.4.3</v>
      </c>
      <c r="C27" s="12" t="s">
        <v>23</v>
      </c>
      <c r="D27" s="55" t="s">
        <v>92</v>
      </c>
      <c r="E27" s="58">
        <v>100</v>
      </c>
      <c r="F27" s="138"/>
      <c r="G27" s="138"/>
      <c r="H27" s="139"/>
    </row>
    <row r="28" spans="2:8" ht="22.5" customHeight="1">
      <c r="B28" s="32" t="str">
        <f>HYPERLINK("https://waic.jp/docs/UNDERSTANDING-WCAG20/navigation-mechanisms-refs", "2.4.4")</f>
        <v>2.4.4</v>
      </c>
      <c r="C28" s="12" t="s">
        <v>24</v>
      </c>
      <c r="D28" s="55" t="s">
        <v>92</v>
      </c>
      <c r="E28" s="58">
        <v>100</v>
      </c>
      <c r="F28" s="138"/>
      <c r="G28" s="138"/>
      <c r="H28" s="139"/>
    </row>
    <row r="29" spans="2:8" ht="22.5" customHeight="1">
      <c r="B29" s="32" t="str">
        <f>HYPERLINK("https://waic.jp/docs/UNDERSTANDING-WCAG20/navigation-mechanisms-mult-loc", "2.4.5")</f>
        <v>2.4.5</v>
      </c>
      <c r="C29" s="12" t="s">
        <v>25</v>
      </c>
      <c r="D29" s="55" t="s">
        <v>93</v>
      </c>
      <c r="E29" s="58">
        <v>100</v>
      </c>
      <c r="F29" s="138"/>
      <c r="G29" s="138"/>
      <c r="H29" s="139"/>
    </row>
    <row r="30" spans="2:8" ht="22.5" customHeight="1">
      <c r="B30" s="32" t="str">
        <f>HYPERLINK("https://waic.jp/docs/UNDERSTANDING-WCAG20/navigation-mechanisms-descriptive", "2.4.6")</f>
        <v>2.4.6</v>
      </c>
      <c r="C30" s="12" t="s">
        <v>26</v>
      </c>
      <c r="D30" s="55" t="s">
        <v>93</v>
      </c>
      <c r="E30" s="58">
        <v>100</v>
      </c>
      <c r="F30" s="138"/>
      <c r="G30" s="138"/>
      <c r="H30" s="139"/>
    </row>
    <row r="31" spans="2:8" ht="22.5" customHeight="1">
      <c r="B31" s="32" t="str">
        <f>HYPERLINK("https://waic.jp/docs/UNDERSTANDING-WCAG20/navigation-mechanisms-focus-visible", "2.4.7")</f>
        <v>2.4.7</v>
      </c>
      <c r="C31" s="12" t="s">
        <v>27</v>
      </c>
      <c r="D31" s="55" t="s">
        <v>93</v>
      </c>
      <c r="E31" s="58">
        <v>100</v>
      </c>
      <c r="F31" s="138"/>
      <c r="G31" s="138"/>
      <c r="H31" s="139"/>
    </row>
    <row r="32" spans="2:8" ht="22.5" customHeight="1">
      <c r="B32" s="32" t="str">
        <f>HYPERLINK("https://waic.jp/docs/UNDERSTANDING-WCAG20/meaning-doc-lang-id", "3.1.1")</f>
        <v>3.1.1</v>
      </c>
      <c r="C32" s="12" t="s">
        <v>28</v>
      </c>
      <c r="D32" s="55" t="s">
        <v>92</v>
      </c>
      <c r="E32" s="58">
        <v>100</v>
      </c>
      <c r="F32" s="138"/>
      <c r="G32" s="138"/>
      <c r="H32" s="139"/>
    </row>
    <row r="33" spans="2:8" ht="22.5" customHeight="1">
      <c r="B33" s="32" t="str">
        <f>HYPERLINK("https://waic.jp/docs/UNDERSTANDING-WCAG20/meaning-other-lang-id", "3.1.2")</f>
        <v>3.1.2</v>
      </c>
      <c r="C33" s="12" t="s">
        <v>29</v>
      </c>
      <c r="D33" s="55" t="s">
        <v>93</v>
      </c>
      <c r="E33" s="58">
        <v>100</v>
      </c>
      <c r="F33" s="138"/>
      <c r="G33" s="138"/>
      <c r="H33" s="139"/>
    </row>
    <row r="34" spans="2:8" ht="22.5" customHeight="1">
      <c r="B34" s="32" t="str">
        <f>HYPERLINK("https://waic.jp/docs/UNDERSTANDING-WCAG20/consistent-behavior-receive-focus", "3.2.1")</f>
        <v>3.2.1</v>
      </c>
      <c r="C34" s="12" t="s">
        <v>30</v>
      </c>
      <c r="D34" s="55" t="s">
        <v>92</v>
      </c>
      <c r="E34" s="58">
        <v>100</v>
      </c>
      <c r="F34" s="138"/>
      <c r="G34" s="138"/>
      <c r="H34" s="139"/>
    </row>
    <row r="35" spans="2:8" ht="22.5" customHeight="1">
      <c r="B35" s="32" t="str">
        <f>HYPERLINK("https://waic.jp/docs/UNDERSTANDING-WCAG20/consistent-behavior-unpredictable-change", "3.2.2")</f>
        <v>3.2.2</v>
      </c>
      <c r="C35" s="12" t="s">
        <v>31</v>
      </c>
      <c r="D35" s="55" t="s">
        <v>92</v>
      </c>
      <c r="E35" s="58">
        <v>100</v>
      </c>
      <c r="F35" s="138"/>
      <c r="G35" s="138"/>
      <c r="H35" s="139"/>
    </row>
    <row r="36" spans="2:8" ht="22.5" customHeight="1">
      <c r="B36" s="32" t="str">
        <f>HYPERLINK("https://waic.jp/docs/UNDERSTANDING-WCAG20/consistent-behavior-consistent-locations", "3.2.3")</f>
        <v>3.2.3</v>
      </c>
      <c r="C36" s="12" t="s">
        <v>32</v>
      </c>
      <c r="D36" s="55" t="s">
        <v>93</v>
      </c>
      <c r="E36" s="58">
        <v>100</v>
      </c>
      <c r="F36" s="138"/>
      <c r="G36" s="138"/>
      <c r="H36" s="139"/>
    </row>
    <row r="37" spans="2:8" ht="22.5" customHeight="1">
      <c r="B37" s="32" t="str">
        <f>HYPERLINK("https://waic.jp/docs/UNDERSTANDING-WCAG20/consistent-behavior-consistent-functionality", "3.2.4")</f>
        <v>3.2.4</v>
      </c>
      <c r="C37" s="12" t="s">
        <v>33</v>
      </c>
      <c r="D37" s="55" t="s">
        <v>93</v>
      </c>
      <c r="E37" s="58">
        <v>100</v>
      </c>
      <c r="F37" s="138"/>
      <c r="G37" s="138"/>
      <c r="H37" s="139"/>
    </row>
    <row r="38" spans="2:8" ht="22.5" customHeight="1">
      <c r="B38" s="32" t="str">
        <f>HYPERLINK("https://waic.jp/docs/UNDERSTANDING-WCAG20/minimize-error-identified", "3.3.1")</f>
        <v>3.3.1</v>
      </c>
      <c r="C38" s="12" t="s">
        <v>34</v>
      </c>
      <c r="D38" s="55" t="s">
        <v>92</v>
      </c>
      <c r="E38" s="58">
        <v>100</v>
      </c>
      <c r="F38" s="138"/>
      <c r="G38" s="138"/>
      <c r="H38" s="139"/>
    </row>
    <row r="39" spans="2:8" ht="22.5" customHeight="1">
      <c r="B39" s="32" t="str">
        <f>HYPERLINK("https://waic.jp/docs/UNDERSTANDING-WCAG20/minimize-error-cues", "3.3.2")</f>
        <v>3.3.2</v>
      </c>
      <c r="C39" s="12" t="s">
        <v>35</v>
      </c>
      <c r="D39" s="55" t="s">
        <v>92</v>
      </c>
      <c r="E39" s="58">
        <v>100</v>
      </c>
      <c r="F39" s="138"/>
      <c r="G39" s="138"/>
      <c r="H39" s="139"/>
    </row>
    <row r="40" spans="2:8" ht="22.5" customHeight="1">
      <c r="B40" s="32" t="str">
        <f>HYPERLINK("https://waic.jp/docs/UNDERSTANDING-WCAG20/minimize-error-suggestions", "3.3.3")</f>
        <v>3.3.3</v>
      </c>
      <c r="C40" s="12" t="s">
        <v>36</v>
      </c>
      <c r="D40" s="55" t="s">
        <v>93</v>
      </c>
      <c r="E40" s="58">
        <v>100</v>
      </c>
      <c r="F40" s="138"/>
      <c r="G40" s="138"/>
      <c r="H40" s="139"/>
    </row>
    <row r="41" spans="2:8" ht="22.5" customHeight="1">
      <c r="B41" s="32" t="str">
        <f>HYPERLINK("https://waic.jp/docs/UNDERSTANDING-WCAG20/minimize-error-reversible", "3.3.4")</f>
        <v>3.3.4</v>
      </c>
      <c r="C41" s="12" t="s">
        <v>37</v>
      </c>
      <c r="D41" s="55" t="s">
        <v>93</v>
      </c>
      <c r="E41" s="58">
        <v>100</v>
      </c>
      <c r="F41" s="138"/>
      <c r="G41" s="138"/>
      <c r="H41" s="139"/>
    </row>
    <row r="42" spans="2:8" ht="22.5" customHeight="1">
      <c r="B42" s="32" t="str">
        <f>HYPERLINK("https://waic.jp/docs/UNDERSTANDING-WCAG20/ensure-compat-parses", "4.1.1")</f>
        <v>4.1.1</v>
      </c>
      <c r="C42" s="12" t="s">
        <v>38</v>
      </c>
      <c r="D42" s="55" t="s">
        <v>92</v>
      </c>
      <c r="E42" s="58">
        <v>100</v>
      </c>
      <c r="F42" s="138"/>
      <c r="G42" s="138"/>
      <c r="H42" s="139"/>
    </row>
    <row r="43" spans="2:8" ht="22.5" customHeight="1" thickBot="1">
      <c r="B43" s="33" t="str">
        <f>HYPERLINK("https://waic.jp/docs/UNDERSTANDING-WCAG20/ensure-compat-rsv", "4.1.2")</f>
        <v>4.1.2</v>
      </c>
      <c r="C43" s="34" t="s">
        <v>39</v>
      </c>
      <c r="D43" s="29" t="s">
        <v>92</v>
      </c>
      <c r="E43" s="59">
        <v>100</v>
      </c>
      <c r="F43" s="146"/>
      <c r="G43" s="146"/>
      <c r="H43" s="147"/>
    </row>
  </sheetData>
  <mergeCells count="45">
    <mergeCell ref="F40:H40"/>
    <mergeCell ref="F41:H41"/>
    <mergeCell ref="F42:H42"/>
    <mergeCell ref="F43:H43"/>
    <mergeCell ref="F34:H34"/>
    <mergeCell ref="F35:H35"/>
    <mergeCell ref="F36:H36"/>
    <mergeCell ref="F37:H37"/>
    <mergeCell ref="F38:H38"/>
    <mergeCell ref="F39:H39"/>
    <mergeCell ref="F33:H33"/>
    <mergeCell ref="F22:H22"/>
    <mergeCell ref="F23:H23"/>
    <mergeCell ref="F24:H24"/>
    <mergeCell ref="F25:H25"/>
    <mergeCell ref="F26:H26"/>
    <mergeCell ref="F27:H27"/>
    <mergeCell ref="F28:H28"/>
    <mergeCell ref="F29:H29"/>
    <mergeCell ref="F30:H30"/>
    <mergeCell ref="F31:H31"/>
    <mergeCell ref="F32:H32"/>
    <mergeCell ref="F21:H21"/>
    <mergeCell ref="F9:H9"/>
    <mergeCell ref="F10:H10"/>
    <mergeCell ref="F13:H13"/>
    <mergeCell ref="F14:H14"/>
    <mergeCell ref="F15:H15"/>
    <mergeCell ref="F16:H16"/>
    <mergeCell ref="F17:H17"/>
    <mergeCell ref="F18:H18"/>
    <mergeCell ref="F19:H19"/>
    <mergeCell ref="F20:H20"/>
    <mergeCell ref="F8:H8"/>
    <mergeCell ref="B4:C4"/>
    <mergeCell ref="F4:H4"/>
    <mergeCell ref="F5:H5"/>
    <mergeCell ref="F6:H6"/>
    <mergeCell ref="F7:H7"/>
    <mergeCell ref="B11:B12"/>
    <mergeCell ref="C11:C12"/>
    <mergeCell ref="D11:D12"/>
    <mergeCell ref="E11:E12"/>
    <mergeCell ref="F11:H11"/>
    <mergeCell ref="F12:H12"/>
  </mergeCells>
  <phoneticPr fontId="2"/>
  <conditionalFormatting sqref="B13:B43">
    <cfRule type="expression" dxfId="173" priority="9">
      <formula>#REF!=""</formula>
    </cfRule>
  </conditionalFormatting>
  <conditionalFormatting sqref="D5:D11">
    <cfRule type="expression" dxfId="172" priority="1">
      <formula>#REF!=""</formula>
    </cfRule>
  </conditionalFormatting>
  <conditionalFormatting sqref="D13:E43">
    <cfRule type="expression" dxfId="171" priority="7">
      <formula>#REF!=""</formula>
    </cfRule>
  </conditionalFormatting>
  <conditionalFormatting sqref="E4:E11">
    <cfRule type="cellIs" dxfId="170" priority="2" operator="equal">
      <formula>"x"</formula>
    </cfRule>
    <cfRule type="cellIs" dxfId="169" priority="3" operator="equal">
      <formula>"o"</formula>
    </cfRule>
  </conditionalFormatting>
  <conditionalFormatting sqref="E5:E11 B5:B11">
    <cfRule type="expression" dxfId="168" priority="4">
      <formula>#REF!=""</formula>
    </cfRule>
  </conditionalFormatting>
  <conditionalFormatting sqref="E13:E43 C2:D3">
    <cfRule type="cellIs" dxfId="167" priority="14" operator="equal">
      <formula>"x"</formula>
    </cfRule>
    <cfRule type="cellIs" dxfId="166" priority="15" operator="equal">
      <formula>"o"</formula>
    </cfRule>
  </conditionalFormatting>
  <dataValidations count="1">
    <dataValidation allowBlank="1" sqref="E5:E11 E13:E43" xr:uid="{B8FA41CA-C212-4C75-AAAD-785A623176FE}"/>
  </dataValidations>
  <hyperlinks>
    <hyperlink ref="C3" r:id="rId1" xr:uid="{056C218E-9D1C-44B3-A323-C0091F4AD1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68A39-9B7F-450C-AB85-C02001D30CE4}">
  <sheetPr codeName="Sheet2"/>
  <dimension ref="B1:H44"/>
  <sheetViews>
    <sheetView workbookViewId="0">
      <pane ySplit="4" topLeftCell="A5" activePane="bottomLeft" state="frozen"/>
      <selection pane="bottomLeft" activeCell="H2" sqref="H2"/>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88</v>
      </c>
      <c r="D2" s="36"/>
      <c r="E2" s="36"/>
      <c r="F2" s="37"/>
      <c r="G2" s="25" t="s">
        <v>42</v>
      </c>
      <c r="H2" s="26">
        <v>45295</v>
      </c>
    </row>
    <row r="3" spans="2:8" ht="22.5" customHeight="1" thickBot="1">
      <c r="B3" s="27" t="s">
        <v>41</v>
      </c>
      <c r="C3" s="60" t="s">
        <v>87</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82</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40:H40"/>
    <mergeCell ref="F41:H41"/>
    <mergeCell ref="F42:H42"/>
    <mergeCell ref="F43:H43"/>
    <mergeCell ref="F44:H44"/>
    <mergeCell ref="F39:H39"/>
    <mergeCell ref="F28:H28"/>
    <mergeCell ref="F29:H29"/>
    <mergeCell ref="F30:H30"/>
    <mergeCell ref="F31:H31"/>
    <mergeCell ref="F32:H32"/>
    <mergeCell ref="F33:H33"/>
    <mergeCell ref="F34:H34"/>
    <mergeCell ref="F35:H35"/>
    <mergeCell ref="F36:H36"/>
    <mergeCell ref="F37:H37"/>
    <mergeCell ref="F38:H38"/>
    <mergeCell ref="F27:H27"/>
    <mergeCell ref="F15:H15"/>
    <mergeCell ref="F16:H16"/>
    <mergeCell ref="F17:H17"/>
    <mergeCell ref="F18:H18"/>
    <mergeCell ref="F19:H19"/>
    <mergeCell ref="F20:H20"/>
    <mergeCell ref="F21:H21"/>
    <mergeCell ref="F22:H22"/>
    <mergeCell ref="F23:H23"/>
    <mergeCell ref="F24:H24"/>
    <mergeCell ref="F25:H25"/>
    <mergeCell ref="B4:C4"/>
    <mergeCell ref="F14:H14"/>
    <mergeCell ref="F4:H4"/>
    <mergeCell ref="F5:H5"/>
    <mergeCell ref="F6:H6"/>
    <mergeCell ref="F7:H7"/>
    <mergeCell ref="F8:H8"/>
    <mergeCell ref="F9:H9"/>
    <mergeCell ref="F10:H10"/>
    <mergeCell ref="F11:H11"/>
    <mergeCell ref="F13:H13"/>
    <mergeCell ref="F12:H12"/>
    <mergeCell ref="D11:D12"/>
    <mergeCell ref="E11:E12"/>
    <mergeCell ref="C11:C12"/>
    <mergeCell ref="B11:B12"/>
    <mergeCell ref="E25:E26"/>
    <mergeCell ref="D25:D26"/>
    <mergeCell ref="C25:C26"/>
    <mergeCell ref="B25:B26"/>
    <mergeCell ref="F26:H26"/>
  </mergeCells>
  <phoneticPr fontId="2"/>
  <conditionalFormatting sqref="C2:D3 E4:E11 E13:E25 E27:E44">
    <cfRule type="cellIs" dxfId="288" priority="2" operator="equal">
      <formula>"x"</formula>
    </cfRule>
    <cfRule type="cellIs" dxfId="287" priority="3" operator="equal">
      <formula>"o"</formula>
    </cfRule>
  </conditionalFormatting>
  <conditionalFormatting sqref="D5:D11 D13:D25 D27:D44">
    <cfRule type="expression" dxfId="286" priority="1">
      <formula>#REF!=""</formula>
    </cfRule>
  </conditionalFormatting>
  <conditionalFormatting sqref="E5:E11 E13:E25 E27:E44 B5:B11 B13:B25 B27:B44">
    <cfRule type="expression" dxfId="285" priority="4">
      <formula>#REF!=""</formula>
    </cfRule>
  </conditionalFormatting>
  <dataValidations count="1">
    <dataValidation allowBlank="1" sqref="E27:E44 E5:E11 E13:E25" xr:uid="{E24ACA04-6E31-4735-B66E-F75082AF9373}"/>
  </dataValidations>
  <hyperlinks>
    <hyperlink ref="C3" r:id="rId1" xr:uid="{56042636-5DE0-4498-8BC1-156C7BE8ACE9}"/>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5461-CEDA-4352-8A10-7C970A7693D5}">
  <sheetPr codeName="Sheet20"/>
  <dimension ref="B1:H43"/>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142</v>
      </c>
      <c r="D2" s="36"/>
      <c r="E2" s="36"/>
      <c r="F2" s="37"/>
      <c r="G2" s="25" t="s">
        <v>42</v>
      </c>
      <c r="H2" s="26">
        <v>45365</v>
      </c>
    </row>
    <row r="3" spans="2:8" ht="22.5" customHeight="1" thickBot="1">
      <c r="B3" s="27" t="s">
        <v>41</v>
      </c>
      <c r="C3" s="60" t="s">
        <v>141</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96</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32" t="str">
        <f>HYPERLINK("https://waic.jp/docs/UNDERSTANDING-WCAG20/navigation-mechanisms-skip", "2.4.1")</f>
        <v>2.4.1</v>
      </c>
      <c r="C25" s="12" t="s">
        <v>21</v>
      </c>
      <c r="D25" s="55" t="s">
        <v>92</v>
      </c>
      <c r="E25" s="52">
        <v>100</v>
      </c>
      <c r="F25" s="138"/>
      <c r="G25" s="138"/>
      <c r="H25" s="139"/>
    </row>
    <row r="26" spans="2:8" ht="22.5" customHeight="1">
      <c r="B26" s="32" t="str">
        <f>HYPERLINK("https://waic.jp/docs/UNDERSTANDING-WCAG20/navigation-mechanisms-title", "2.4.2")</f>
        <v>2.4.2</v>
      </c>
      <c r="C26" s="12" t="s">
        <v>22</v>
      </c>
      <c r="D26" s="55" t="s">
        <v>92</v>
      </c>
      <c r="E26" s="58">
        <v>100</v>
      </c>
      <c r="F26" s="138"/>
      <c r="G26" s="138"/>
      <c r="H26" s="139"/>
    </row>
    <row r="27" spans="2:8" ht="22.5" customHeight="1">
      <c r="B27" s="32" t="str">
        <f>HYPERLINK("https://waic.jp/docs/UNDERSTANDING-WCAG20/navigation-mechanisms-focus-order", "2.4.3")</f>
        <v>2.4.3</v>
      </c>
      <c r="C27" s="12" t="s">
        <v>23</v>
      </c>
      <c r="D27" s="55" t="s">
        <v>92</v>
      </c>
      <c r="E27" s="58">
        <v>100</v>
      </c>
      <c r="F27" s="138"/>
      <c r="G27" s="138"/>
      <c r="H27" s="139"/>
    </row>
    <row r="28" spans="2:8" ht="22.5" customHeight="1">
      <c r="B28" s="32" t="str">
        <f>HYPERLINK("https://waic.jp/docs/UNDERSTANDING-WCAG20/navigation-mechanisms-refs", "2.4.4")</f>
        <v>2.4.4</v>
      </c>
      <c r="C28" s="12" t="s">
        <v>24</v>
      </c>
      <c r="D28" s="55" t="s">
        <v>92</v>
      </c>
      <c r="E28" s="58">
        <v>100</v>
      </c>
      <c r="F28" s="138"/>
      <c r="G28" s="138"/>
      <c r="H28" s="139"/>
    </row>
    <row r="29" spans="2:8" ht="22.5" customHeight="1">
      <c r="B29" s="32" t="str">
        <f>HYPERLINK("https://waic.jp/docs/UNDERSTANDING-WCAG20/navigation-mechanisms-mult-loc", "2.4.5")</f>
        <v>2.4.5</v>
      </c>
      <c r="C29" s="12" t="s">
        <v>25</v>
      </c>
      <c r="D29" s="55" t="s">
        <v>93</v>
      </c>
      <c r="E29" s="58">
        <v>100</v>
      </c>
      <c r="F29" s="138"/>
      <c r="G29" s="138"/>
      <c r="H29" s="139"/>
    </row>
    <row r="30" spans="2:8" ht="22.5" customHeight="1">
      <c r="B30" s="32" t="str">
        <f>HYPERLINK("https://waic.jp/docs/UNDERSTANDING-WCAG20/navigation-mechanisms-descriptive", "2.4.6")</f>
        <v>2.4.6</v>
      </c>
      <c r="C30" s="12" t="s">
        <v>26</v>
      </c>
      <c r="D30" s="55" t="s">
        <v>93</v>
      </c>
      <c r="E30" s="58">
        <v>100</v>
      </c>
      <c r="F30" s="138"/>
      <c r="G30" s="138"/>
      <c r="H30" s="139"/>
    </row>
    <row r="31" spans="2:8" ht="22.5" customHeight="1">
      <c r="B31" s="32" t="str">
        <f>HYPERLINK("https://waic.jp/docs/UNDERSTANDING-WCAG20/navigation-mechanisms-focus-visible", "2.4.7")</f>
        <v>2.4.7</v>
      </c>
      <c r="C31" s="12" t="s">
        <v>27</v>
      </c>
      <c r="D31" s="55" t="s">
        <v>93</v>
      </c>
      <c r="E31" s="58">
        <v>100</v>
      </c>
      <c r="F31" s="138"/>
      <c r="G31" s="138"/>
      <c r="H31" s="139"/>
    </row>
    <row r="32" spans="2:8" ht="22.5" customHeight="1">
      <c r="B32" s="32" t="str">
        <f>HYPERLINK("https://waic.jp/docs/UNDERSTANDING-WCAG20/meaning-doc-lang-id", "3.1.1")</f>
        <v>3.1.1</v>
      </c>
      <c r="C32" s="12" t="s">
        <v>28</v>
      </c>
      <c r="D32" s="55" t="s">
        <v>92</v>
      </c>
      <c r="E32" s="58">
        <v>100</v>
      </c>
      <c r="F32" s="138"/>
      <c r="G32" s="138"/>
      <c r="H32" s="139"/>
    </row>
    <row r="33" spans="2:8" ht="22.5" customHeight="1">
      <c r="B33" s="32" t="str">
        <f>HYPERLINK("https://waic.jp/docs/UNDERSTANDING-WCAG20/meaning-other-lang-id", "3.1.2")</f>
        <v>3.1.2</v>
      </c>
      <c r="C33" s="12" t="s">
        <v>29</v>
      </c>
      <c r="D33" s="55" t="s">
        <v>93</v>
      </c>
      <c r="E33" s="58">
        <v>100</v>
      </c>
      <c r="F33" s="138"/>
      <c r="G33" s="138"/>
      <c r="H33" s="139"/>
    </row>
    <row r="34" spans="2:8" ht="22.5" customHeight="1">
      <c r="B34" s="32" t="str">
        <f>HYPERLINK("https://waic.jp/docs/UNDERSTANDING-WCAG20/consistent-behavior-receive-focus", "3.2.1")</f>
        <v>3.2.1</v>
      </c>
      <c r="C34" s="12" t="s">
        <v>30</v>
      </c>
      <c r="D34" s="55" t="s">
        <v>92</v>
      </c>
      <c r="E34" s="58">
        <v>100</v>
      </c>
      <c r="F34" s="138"/>
      <c r="G34" s="138"/>
      <c r="H34" s="139"/>
    </row>
    <row r="35" spans="2:8" ht="22.5" customHeight="1">
      <c r="B35" s="32" t="str">
        <f>HYPERLINK("https://waic.jp/docs/UNDERSTANDING-WCAG20/consistent-behavior-unpredictable-change", "3.2.2")</f>
        <v>3.2.2</v>
      </c>
      <c r="C35" s="12" t="s">
        <v>31</v>
      </c>
      <c r="D35" s="55" t="s">
        <v>92</v>
      </c>
      <c r="E35" s="58">
        <v>100</v>
      </c>
      <c r="F35" s="138"/>
      <c r="G35" s="138"/>
      <c r="H35" s="139"/>
    </row>
    <row r="36" spans="2:8" ht="22.5" customHeight="1">
      <c r="B36" s="32" t="str">
        <f>HYPERLINK("https://waic.jp/docs/UNDERSTANDING-WCAG20/consistent-behavior-consistent-locations", "3.2.3")</f>
        <v>3.2.3</v>
      </c>
      <c r="C36" s="12" t="s">
        <v>32</v>
      </c>
      <c r="D36" s="55" t="s">
        <v>93</v>
      </c>
      <c r="E36" s="58">
        <v>100</v>
      </c>
      <c r="F36" s="138"/>
      <c r="G36" s="138"/>
      <c r="H36" s="139"/>
    </row>
    <row r="37" spans="2:8" ht="22.5" customHeight="1">
      <c r="B37" s="32" t="str">
        <f>HYPERLINK("https://waic.jp/docs/UNDERSTANDING-WCAG20/consistent-behavior-consistent-functionality", "3.2.4")</f>
        <v>3.2.4</v>
      </c>
      <c r="C37" s="12" t="s">
        <v>33</v>
      </c>
      <c r="D37" s="55" t="s">
        <v>93</v>
      </c>
      <c r="E37" s="58">
        <v>100</v>
      </c>
      <c r="F37" s="138"/>
      <c r="G37" s="138"/>
      <c r="H37" s="139"/>
    </row>
    <row r="38" spans="2:8" ht="22.5" customHeight="1">
      <c r="B38" s="32" t="str">
        <f>HYPERLINK("https://waic.jp/docs/UNDERSTANDING-WCAG20/minimize-error-identified", "3.3.1")</f>
        <v>3.3.1</v>
      </c>
      <c r="C38" s="12" t="s">
        <v>34</v>
      </c>
      <c r="D38" s="55" t="s">
        <v>92</v>
      </c>
      <c r="E38" s="58">
        <v>100</v>
      </c>
      <c r="F38" s="138"/>
      <c r="G38" s="138"/>
      <c r="H38" s="139"/>
    </row>
    <row r="39" spans="2:8" ht="22.5" customHeight="1">
      <c r="B39" s="32" t="str">
        <f>HYPERLINK("https://waic.jp/docs/UNDERSTANDING-WCAG20/minimize-error-cues", "3.3.2")</f>
        <v>3.3.2</v>
      </c>
      <c r="C39" s="12" t="s">
        <v>35</v>
      </c>
      <c r="D39" s="55" t="s">
        <v>92</v>
      </c>
      <c r="E39" s="58">
        <v>100</v>
      </c>
      <c r="F39" s="138"/>
      <c r="G39" s="138"/>
      <c r="H39" s="139"/>
    </row>
    <row r="40" spans="2:8" ht="22.5" customHeight="1">
      <c r="B40" s="32" t="str">
        <f>HYPERLINK("https://waic.jp/docs/UNDERSTANDING-WCAG20/minimize-error-suggestions", "3.3.3")</f>
        <v>3.3.3</v>
      </c>
      <c r="C40" s="12" t="s">
        <v>36</v>
      </c>
      <c r="D40" s="55" t="s">
        <v>93</v>
      </c>
      <c r="E40" s="58">
        <v>100</v>
      </c>
      <c r="F40" s="138"/>
      <c r="G40" s="138"/>
      <c r="H40" s="139"/>
    </row>
    <row r="41" spans="2:8" ht="22.5" customHeight="1">
      <c r="B41" s="32" t="str">
        <f>HYPERLINK("https://waic.jp/docs/UNDERSTANDING-WCAG20/minimize-error-reversible", "3.3.4")</f>
        <v>3.3.4</v>
      </c>
      <c r="C41" s="12" t="s">
        <v>37</v>
      </c>
      <c r="D41" s="55" t="s">
        <v>93</v>
      </c>
      <c r="E41" s="58">
        <v>100</v>
      </c>
      <c r="F41" s="138"/>
      <c r="G41" s="138"/>
      <c r="H41" s="139"/>
    </row>
    <row r="42" spans="2:8" ht="22.5" customHeight="1">
      <c r="B42" s="32" t="str">
        <f>HYPERLINK("https://waic.jp/docs/UNDERSTANDING-WCAG20/ensure-compat-parses", "4.1.1")</f>
        <v>4.1.1</v>
      </c>
      <c r="C42" s="12" t="s">
        <v>38</v>
      </c>
      <c r="D42" s="55" t="s">
        <v>92</v>
      </c>
      <c r="E42" s="58">
        <v>100</v>
      </c>
      <c r="F42" s="138"/>
      <c r="G42" s="138"/>
      <c r="H42" s="139"/>
    </row>
    <row r="43" spans="2:8" ht="22.5" customHeight="1" thickBot="1">
      <c r="B43" s="33" t="str">
        <f>HYPERLINK("https://waic.jp/docs/UNDERSTANDING-WCAG20/ensure-compat-rsv", "4.1.2")</f>
        <v>4.1.2</v>
      </c>
      <c r="C43" s="34" t="s">
        <v>39</v>
      </c>
      <c r="D43" s="29" t="s">
        <v>92</v>
      </c>
      <c r="E43" s="59">
        <v>100</v>
      </c>
      <c r="F43" s="146"/>
      <c r="G43" s="146"/>
      <c r="H43" s="147"/>
    </row>
  </sheetData>
  <mergeCells count="45">
    <mergeCell ref="F40:H40"/>
    <mergeCell ref="F41:H41"/>
    <mergeCell ref="F42:H42"/>
    <mergeCell ref="F43:H43"/>
    <mergeCell ref="F34:H34"/>
    <mergeCell ref="F35:H35"/>
    <mergeCell ref="F36:H36"/>
    <mergeCell ref="F37:H37"/>
    <mergeCell ref="F38:H38"/>
    <mergeCell ref="F39:H39"/>
    <mergeCell ref="F33:H33"/>
    <mergeCell ref="F22:H22"/>
    <mergeCell ref="F23:H23"/>
    <mergeCell ref="F24:H24"/>
    <mergeCell ref="F25:H25"/>
    <mergeCell ref="F26:H26"/>
    <mergeCell ref="F27:H27"/>
    <mergeCell ref="F28:H28"/>
    <mergeCell ref="F29:H29"/>
    <mergeCell ref="F30:H30"/>
    <mergeCell ref="F31:H31"/>
    <mergeCell ref="F32:H32"/>
    <mergeCell ref="F21:H21"/>
    <mergeCell ref="F9:H9"/>
    <mergeCell ref="F10:H10"/>
    <mergeCell ref="F13:H13"/>
    <mergeCell ref="F14:H14"/>
    <mergeCell ref="F15:H15"/>
    <mergeCell ref="F16:H16"/>
    <mergeCell ref="F17:H17"/>
    <mergeCell ref="F18:H18"/>
    <mergeCell ref="F19:H19"/>
    <mergeCell ref="F20:H20"/>
    <mergeCell ref="F8:H8"/>
    <mergeCell ref="B4:C4"/>
    <mergeCell ref="F4:H4"/>
    <mergeCell ref="F5:H5"/>
    <mergeCell ref="F6:H6"/>
    <mergeCell ref="F7:H7"/>
    <mergeCell ref="B11:B12"/>
    <mergeCell ref="C11:C12"/>
    <mergeCell ref="D11:D12"/>
    <mergeCell ref="E11:E12"/>
    <mergeCell ref="F11:H11"/>
    <mergeCell ref="F12:H12"/>
  </mergeCells>
  <phoneticPr fontId="2"/>
  <conditionalFormatting sqref="B13:B43">
    <cfRule type="expression" dxfId="165" priority="9">
      <formula>#REF!=""</formula>
    </cfRule>
  </conditionalFormatting>
  <conditionalFormatting sqref="D5:D11">
    <cfRule type="expression" dxfId="164" priority="1">
      <formula>#REF!=""</formula>
    </cfRule>
  </conditionalFormatting>
  <conditionalFormatting sqref="D13:E43">
    <cfRule type="expression" dxfId="163" priority="7">
      <formula>#REF!=""</formula>
    </cfRule>
  </conditionalFormatting>
  <conditionalFormatting sqref="E4:E11">
    <cfRule type="cellIs" dxfId="162" priority="2" operator="equal">
      <formula>"x"</formula>
    </cfRule>
    <cfRule type="cellIs" dxfId="161" priority="3" operator="equal">
      <formula>"o"</formula>
    </cfRule>
  </conditionalFormatting>
  <conditionalFormatting sqref="E5:E11 B5:B11">
    <cfRule type="expression" dxfId="160" priority="4">
      <formula>#REF!=""</formula>
    </cfRule>
  </conditionalFormatting>
  <conditionalFormatting sqref="E13:E43 C2:D3">
    <cfRule type="cellIs" dxfId="159" priority="14" operator="equal">
      <formula>"x"</formula>
    </cfRule>
    <cfRule type="cellIs" dxfId="158" priority="15" operator="equal">
      <formula>"o"</formula>
    </cfRule>
  </conditionalFormatting>
  <dataValidations count="1">
    <dataValidation allowBlank="1" sqref="E5:E11 E13:E43" xr:uid="{3AF9C933-A8FB-4520-91A4-6663AF7CBE02}"/>
  </dataValidations>
  <hyperlinks>
    <hyperlink ref="C3" r:id="rId1" xr:uid="{906D4106-B7B1-4E4D-A56F-984CDEF2D9A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4F9E-D1EF-440C-9540-545AAFCF7A80}">
  <sheetPr codeName="Sheet21"/>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137</v>
      </c>
      <c r="D2" s="36"/>
      <c r="E2" s="36"/>
      <c r="F2" s="37"/>
      <c r="G2" s="25" t="s">
        <v>42</v>
      </c>
      <c r="H2" s="26">
        <v>45365</v>
      </c>
    </row>
    <row r="3" spans="2:8" ht="22.5" customHeight="1" thickBot="1">
      <c r="B3" s="27" t="s">
        <v>41</v>
      </c>
      <c r="C3" s="60" t="s">
        <v>136</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96</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131" t="str">
        <f>HYPERLINK("https://waic.jp/docs/UNDERSTANDING-WCAG20/navigation-mechanisms-skip", "2.4.1")</f>
        <v>2.4.1</v>
      </c>
      <c r="C25" s="129" t="s">
        <v>21</v>
      </c>
      <c r="D25" s="127" t="s">
        <v>92</v>
      </c>
      <c r="E25" s="125">
        <v>98</v>
      </c>
      <c r="F25" s="144" t="s">
        <v>208</v>
      </c>
      <c r="G25" s="144"/>
      <c r="H25" s="145"/>
    </row>
    <row r="26" spans="2:8" ht="22.5" customHeight="1">
      <c r="B26" s="132"/>
      <c r="C26" s="130"/>
      <c r="D26" s="128"/>
      <c r="E26" s="126"/>
      <c r="F26" s="133" t="s">
        <v>209</v>
      </c>
      <c r="G26" s="134"/>
      <c r="H26" s="135"/>
    </row>
    <row r="27" spans="2:8" ht="22.5" customHeight="1">
      <c r="B27" s="32" t="str">
        <f>HYPERLINK("https://waic.jp/docs/UNDERSTANDING-WCAG20/navigation-mechanisms-title", "2.4.2")</f>
        <v>2.4.2</v>
      </c>
      <c r="C27" s="12" t="s">
        <v>22</v>
      </c>
      <c r="D27" s="55" t="s">
        <v>92</v>
      </c>
      <c r="E27" s="58">
        <v>100</v>
      </c>
      <c r="F27" s="138"/>
      <c r="G27" s="138"/>
      <c r="H27" s="139"/>
    </row>
    <row r="28" spans="2:8" ht="22.5" customHeight="1">
      <c r="B28" s="32" t="str">
        <f>HYPERLINK("https://waic.jp/docs/UNDERSTANDING-WCAG20/navigation-mechanisms-focus-order", "2.4.3")</f>
        <v>2.4.3</v>
      </c>
      <c r="C28" s="12" t="s">
        <v>23</v>
      </c>
      <c r="D28" s="55" t="s">
        <v>92</v>
      </c>
      <c r="E28" s="58">
        <v>100</v>
      </c>
      <c r="F28" s="138"/>
      <c r="G28" s="138"/>
      <c r="H28" s="139"/>
    </row>
    <row r="29" spans="2:8" ht="22.5" customHeight="1">
      <c r="B29" s="32" t="str">
        <f>HYPERLINK("https://waic.jp/docs/UNDERSTANDING-WCAG20/navigation-mechanisms-refs", "2.4.4")</f>
        <v>2.4.4</v>
      </c>
      <c r="C29" s="12" t="s">
        <v>24</v>
      </c>
      <c r="D29" s="55" t="s">
        <v>92</v>
      </c>
      <c r="E29" s="58">
        <v>100</v>
      </c>
      <c r="F29" s="138"/>
      <c r="G29" s="138"/>
      <c r="H29" s="139"/>
    </row>
    <row r="30" spans="2:8" ht="22.5" customHeight="1">
      <c r="B30" s="32" t="str">
        <f>HYPERLINK("https://waic.jp/docs/UNDERSTANDING-WCAG20/navigation-mechanisms-mult-loc", "2.4.5")</f>
        <v>2.4.5</v>
      </c>
      <c r="C30" s="12" t="s">
        <v>25</v>
      </c>
      <c r="D30" s="55" t="s">
        <v>93</v>
      </c>
      <c r="E30" s="58">
        <v>100</v>
      </c>
      <c r="F30" s="138"/>
      <c r="G30" s="138"/>
      <c r="H30" s="139"/>
    </row>
    <row r="31" spans="2:8" ht="22.5" customHeight="1">
      <c r="B31" s="32" t="str">
        <f>HYPERLINK("https://waic.jp/docs/UNDERSTANDING-WCAG20/navigation-mechanisms-descriptive", "2.4.6")</f>
        <v>2.4.6</v>
      </c>
      <c r="C31" s="12" t="s">
        <v>26</v>
      </c>
      <c r="D31" s="55" t="s">
        <v>93</v>
      </c>
      <c r="E31" s="58">
        <v>100</v>
      </c>
      <c r="F31" s="138"/>
      <c r="G31" s="138"/>
      <c r="H31" s="139"/>
    </row>
    <row r="32" spans="2:8" ht="22.5" customHeight="1">
      <c r="B32" s="32" t="str">
        <f>HYPERLINK("https://waic.jp/docs/UNDERSTANDING-WCAG20/navigation-mechanisms-focus-visible", "2.4.7")</f>
        <v>2.4.7</v>
      </c>
      <c r="C32" s="12" t="s">
        <v>27</v>
      </c>
      <c r="D32" s="55" t="s">
        <v>93</v>
      </c>
      <c r="E32" s="58">
        <v>100</v>
      </c>
      <c r="F32" s="138"/>
      <c r="G32" s="138"/>
      <c r="H32" s="139"/>
    </row>
    <row r="33" spans="2:8" ht="22.5" customHeight="1">
      <c r="B33" s="32" t="str">
        <f>HYPERLINK("https://waic.jp/docs/UNDERSTANDING-WCAG20/meaning-doc-lang-id", "3.1.1")</f>
        <v>3.1.1</v>
      </c>
      <c r="C33" s="12" t="s">
        <v>28</v>
      </c>
      <c r="D33" s="55" t="s">
        <v>92</v>
      </c>
      <c r="E33" s="58">
        <v>100</v>
      </c>
      <c r="F33" s="138"/>
      <c r="G33" s="138"/>
      <c r="H33" s="139"/>
    </row>
    <row r="34" spans="2:8" ht="22.5" customHeight="1">
      <c r="B34" s="32" t="str">
        <f>HYPERLINK("https://waic.jp/docs/UNDERSTANDING-WCAG20/meaning-other-lang-id", "3.1.2")</f>
        <v>3.1.2</v>
      </c>
      <c r="C34" s="12" t="s">
        <v>29</v>
      </c>
      <c r="D34" s="55" t="s">
        <v>93</v>
      </c>
      <c r="E34" s="58">
        <v>100</v>
      </c>
      <c r="F34" s="138"/>
      <c r="G34" s="138"/>
      <c r="H34" s="139"/>
    </row>
    <row r="35" spans="2:8" ht="22.5" customHeight="1">
      <c r="B35" s="32" t="str">
        <f>HYPERLINK("https://waic.jp/docs/UNDERSTANDING-WCAG20/consistent-behavior-receive-focus", "3.2.1")</f>
        <v>3.2.1</v>
      </c>
      <c r="C35" s="12" t="s">
        <v>30</v>
      </c>
      <c r="D35" s="55" t="s">
        <v>92</v>
      </c>
      <c r="E35" s="58">
        <v>100</v>
      </c>
      <c r="F35" s="138"/>
      <c r="G35" s="138"/>
      <c r="H35" s="139"/>
    </row>
    <row r="36" spans="2:8" ht="22.5" customHeight="1">
      <c r="B36" s="32" t="str">
        <f>HYPERLINK("https://waic.jp/docs/UNDERSTANDING-WCAG20/consistent-behavior-unpredictable-change", "3.2.2")</f>
        <v>3.2.2</v>
      </c>
      <c r="C36" s="12" t="s">
        <v>31</v>
      </c>
      <c r="D36" s="55" t="s">
        <v>92</v>
      </c>
      <c r="E36" s="58">
        <v>100</v>
      </c>
      <c r="F36" s="138"/>
      <c r="G36" s="138"/>
      <c r="H36" s="139"/>
    </row>
    <row r="37" spans="2:8" ht="22.5" customHeight="1">
      <c r="B37" s="32" t="str">
        <f>HYPERLINK("https://waic.jp/docs/UNDERSTANDING-WCAG20/consistent-behavior-consistent-locations", "3.2.3")</f>
        <v>3.2.3</v>
      </c>
      <c r="C37" s="12" t="s">
        <v>32</v>
      </c>
      <c r="D37" s="55" t="s">
        <v>93</v>
      </c>
      <c r="E37" s="58">
        <v>100</v>
      </c>
      <c r="F37" s="138"/>
      <c r="G37" s="138"/>
      <c r="H37" s="139"/>
    </row>
    <row r="38" spans="2:8" ht="22.5" customHeight="1">
      <c r="B38" s="32" t="str">
        <f>HYPERLINK("https://waic.jp/docs/UNDERSTANDING-WCAG20/consistent-behavior-consistent-functionality", "3.2.4")</f>
        <v>3.2.4</v>
      </c>
      <c r="C38" s="12" t="s">
        <v>33</v>
      </c>
      <c r="D38" s="55" t="s">
        <v>93</v>
      </c>
      <c r="E38" s="58">
        <v>100</v>
      </c>
      <c r="F38" s="138"/>
      <c r="G38" s="138"/>
      <c r="H38" s="139"/>
    </row>
    <row r="39" spans="2:8" ht="22.5" customHeight="1">
      <c r="B39" s="32" t="str">
        <f>HYPERLINK("https://waic.jp/docs/UNDERSTANDING-WCAG20/minimize-error-identified", "3.3.1")</f>
        <v>3.3.1</v>
      </c>
      <c r="C39" s="12" t="s">
        <v>34</v>
      </c>
      <c r="D39" s="55" t="s">
        <v>92</v>
      </c>
      <c r="E39" s="58">
        <v>100</v>
      </c>
      <c r="F39" s="138"/>
      <c r="G39" s="138"/>
      <c r="H39" s="139"/>
    </row>
    <row r="40" spans="2:8" ht="22.5" customHeight="1">
      <c r="B40" s="32" t="str">
        <f>HYPERLINK("https://waic.jp/docs/UNDERSTANDING-WCAG20/minimize-error-cues", "3.3.2")</f>
        <v>3.3.2</v>
      </c>
      <c r="C40" s="12" t="s">
        <v>35</v>
      </c>
      <c r="D40" s="55" t="s">
        <v>92</v>
      </c>
      <c r="E40" s="58">
        <v>100</v>
      </c>
      <c r="F40" s="138"/>
      <c r="G40" s="138"/>
      <c r="H40" s="139"/>
    </row>
    <row r="41" spans="2:8" ht="22.5" customHeight="1">
      <c r="B41" s="32" t="str">
        <f>HYPERLINK("https://waic.jp/docs/UNDERSTANDING-WCAG20/minimize-error-suggestions", "3.3.3")</f>
        <v>3.3.3</v>
      </c>
      <c r="C41" s="12" t="s">
        <v>36</v>
      </c>
      <c r="D41" s="55" t="s">
        <v>93</v>
      </c>
      <c r="E41" s="58">
        <v>100</v>
      </c>
      <c r="F41" s="138"/>
      <c r="G41" s="138"/>
      <c r="H41" s="139"/>
    </row>
    <row r="42" spans="2:8" ht="22.5" customHeight="1">
      <c r="B42" s="32" t="str">
        <f>HYPERLINK("https://waic.jp/docs/UNDERSTANDING-WCAG20/minimize-error-reversible", "3.3.4")</f>
        <v>3.3.4</v>
      </c>
      <c r="C42" s="12" t="s">
        <v>37</v>
      </c>
      <c r="D42" s="55" t="s">
        <v>93</v>
      </c>
      <c r="E42" s="58">
        <v>100</v>
      </c>
      <c r="F42" s="138"/>
      <c r="G42" s="138"/>
      <c r="H42" s="139"/>
    </row>
    <row r="43" spans="2:8" ht="22.5" customHeight="1">
      <c r="B43" s="32" t="str">
        <f>HYPERLINK("https://waic.jp/docs/UNDERSTANDING-WCAG20/ensure-compat-parses", "4.1.1")</f>
        <v>4.1.1</v>
      </c>
      <c r="C43" s="12" t="s">
        <v>38</v>
      </c>
      <c r="D43" s="55" t="s">
        <v>92</v>
      </c>
      <c r="E43" s="58">
        <v>100</v>
      </c>
      <c r="F43" s="138"/>
      <c r="G43" s="138"/>
      <c r="H43" s="139"/>
    </row>
    <row r="44" spans="2:8" ht="22.5" customHeight="1" thickBot="1">
      <c r="B44" s="33" t="str">
        <f>HYPERLINK("https://waic.jp/docs/UNDERSTANDING-WCAG20/ensure-compat-rsv", "4.1.2")</f>
        <v>4.1.2</v>
      </c>
      <c r="C44" s="34" t="s">
        <v>39</v>
      </c>
      <c r="D44" s="29" t="s">
        <v>92</v>
      </c>
      <c r="E44" s="59">
        <v>100</v>
      </c>
      <c r="F44" s="146"/>
      <c r="G44" s="146"/>
      <c r="H44" s="147"/>
    </row>
  </sheetData>
  <mergeCells count="50">
    <mergeCell ref="F41:H41"/>
    <mergeCell ref="F42:H42"/>
    <mergeCell ref="F43:H43"/>
    <mergeCell ref="F44:H44"/>
    <mergeCell ref="F35:H35"/>
    <mergeCell ref="F36:H36"/>
    <mergeCell ref="F37:H37"/>
    <mergeCell ref="F38:H38"/>
    <mergeCell ref="F39:H39"/>
    <mergeCell ref="F40:H40"/>
    <mergeCell ref="F34:H34"/>
    <mergeCell ref="F22:H22"/>
    <mergeCell ref="F23:H23"/>
    <mergeCell ref="F24:H24"/>
    <mergeCell ref="F27:H27"/>
    <mergeCell ref="F28:H28"/>
    <mergeCell ref="F29:H29"/>
    <mergeCell ref="F30:H30"/>
    <mergeCell ref="F31:H31"/>
    <mergeCell ref="F32:H32"/>
    <mergeCell ref="F33:H33"/>
    <mergeCell ref="F21:H21"/>
    <mergeCell ref="F9:H9"/>
    <mergeCell ref="F10:H10"/>
    <mergeCell ref="F13:H13"/>
    <mergeCell ref="F14:H14"/>
    <mergeCell ref="F15:H15"/>
    <mergeCell ref="F16:H16"/>
    <mergeCell ref="F17:H17"/>
    <mergeCell ref="F18:H18"/>
    <mergeCell ref="F19:H19"/>
    <mergeCell ref="F20:H20"/>
    <mergeCell ref="F8:H8"/>
    <mergeCell ref="B4:C4"/>
    <mergeCell ref="F4:H4"/>
    <mergeCell ref="F5:H5"/>
    <mergeCell ref="F6:H6"/>
    <mergeCell ref="F7:H7"/>
    <mergeCell ref="B11:B12"/>
    <mergeCell ref="C11:C12"/>
    <mergeCell ref="D11:D12"/>
    <mergeCell ref="E11:E12"/>
    <mergeCell ref="F11:H11"/>
    <mergeCell ref="F12:H12"/>
    <mergeCell ref="B25:B26"/>
    <mergeCell ref="C25:C26"/>
    <mergeCell ref="D25:D26"/>
    <mergeCell ref="E25:E26"/>
    <mergeCell ref="F25:H25"/>
    <mergeCell ref="F26:H26"/>
  </mergeCells>
  <phoneticPr fontId="2"/>
  <conditionalFormatting sqref="B27:B44">
    <cfRule type="expression" dxfId="157" priority="14">
      <formula>#REF!=""</formula>
    </cfRule>
  </conditionalFormatting>
  <conditionalFormatting sqref="D5:D11">
    <cfRule type="expression" dxfId="156" priority="5">
      <formula>#REF!=""</formula>
    </cfRule>
  </conditionalFormatting>
  <conditionalFormatting sqref="D25">
    <cfRule type="expression" dxfId="155" priority="1">
      <formula>#REF!=""</formula>
    </cfRule>
  </conditionalFormatting>
  <conditionalFormatting sqref="D13:E24 D27:E44">
    <cfRule type="expression" dxfId="154" priority="13">
      <formula>#REF!=""</formula>
    </cfRule>
  </conditionalFormatting>
  <conditionalFormatting sqref="E4:E11">
    <cfRule type="cellIs" dxfId="153" priority="6" operator="equal">
      <formula>"x"</formula>
    </cfRule>
    <cfRule type="cellIs" dxfId="152" priority="7" operator="equal">
      <formula>"o"</formula>
    </cfRule>
  </conditionalFormatting>
  <conditionalFormatting sqref="E5:E11 B5:B11">
    <cfRule type="expression" dxfId="151" priority="8">
      <formula>#REF!=""</formula>
    </cfRule>
  </conditionalFormatting>
  <conditionalFormatting sqref="E13:E24 E27:E44 C2:D3">
    <cfRule type="cellIs" dxfId="150" priority="19" operator="equal">
      <formula>"x"</formula>
    </cfRule>
    <cfRule type="cellIs" dxfId="149" priority="20" operator="equal">
      <formula>"o"</formula>
    </cfRule>
  </conditionalFormatting>
  <conditionalFormatting sqref="E25 B13:B25">
    <cfRule type="expression" dxfId="148" priority="4">
      <formula>#REF!=""</formula>
    </cfRule>
  </conditionalFormatting>
  <conditionalFormatting sqref="E25">
    <cfRule type="cellIs" dxfId="147" priority="2" operator="equal">
      <formula>"x"</formula>
    </cfRule>
    <cfRule type="cellIs" dxfId="146" priority="3" operator="equal">
      <formula>"o"</formula>
    </cfRule>
  </conditionalFormatting>
  <dataValidations count="1">
    <dataValidation allowBlank="1" sqref="E5:E11 E27:E44 E13:E25" xr:uid="{80B48C2A-374F-417F-A328-E7B229F920B4}"/>
  </dataValidations>
  <hyperlinks>
    <hyperlink ref="C3" r:id="rId1" xr:uid="{2C6ACE0A-C43F-43B6-B7E0-F257E5000734}"/>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47E09-2D42-4987-A9D1-64513F80074F}">
  <sheetPr codeName="Sheet22"/>
  <dimension ref="B1:H43"/>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139</v>
      </c>
      <c r="D2" s="36"/>
      <c r="E2" s="36"/>
      <c r="F2" s="37"/>
      <c r="G2" s="25" t="s">
        <v>42</v>
      </c>
      <c r="H2" s="26">
        <v>45365</v>
      </c>
    </row>
    <row r="3" spans="2:8" ht="22.5" customHeight="1" thickBot="1">
      <c r="B3" s="27" t="s">
        <v>41</v>
      </c>
      <c r="C3" s="60" t="s">
        <v>138</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96</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32" t="str">
        <f>HYPERLINK("https://waic.jp/docs/UNDERSTANDING-WCAG20/navigation-mechanisms-skip", "2.4.1")</f>
        <v>2.4.1</v>
      </c>
      <c r="C25" s="12" t="s">
        <v>21</v>
      </c>
      <c r="D25" s="55" t="s">
        <v>92</v>
      </c>
      <c r="E25" s="52">
        <v>100</v>
      </c>
      <c r="F25" s="138"/>
      <c r="G25" s="138"/>
      <c r="H25" s="139"/>
    </row>
    <row r="26" spans="2:8" ht="22.5" customHeight="1">
      <c r="B26" s="32" t="str">
        <f>HYPERLINK("https://waic.jp/docs/UNDERSTANDING-WCAG20/navigation-mechanisms-title", "2.4.2")</f>
        <v>2.4.2</v>
      </c>
      <c r="C26" s="12" t="s">
        <v>22</v>
      </c>
      <c r="D26" s="55" t="s">
        <v>92</v>
      </c>
      <c r="E26" s="58">
        <v>100</v>
      </c>
      <c r="F26" s="138"/>
      <c r="G26" s="138"/>
      <c r="H26" s="139"/>
    </row>
    <row r="27" spans="2:8" ht="22.5" customHeight="1">
      <c r="B27" s="32" t="str">
        <f>HYPERLINK("https://waic.jp/docs/UNDERSTANDING-WCAG20/navigation-mechanisms-focus-order", "2.4.3")</f>
        <v>2.4.3</v>
      </c>
      <c r="C27" s="12" t="s">
        <v>23</v>
      </c>
      <c r="D27" s="55" t="s">
        <v>92</v>
      </c>
      <c r="E27" s="58">
        <v>100</v>
      </c>
      <c r="F27" s="138"/>
      <c r="G27" s="138"/>
      <c r="H27" s="139"/>
    </row>
    <row r="28" spans="2:8" ht="22.5" customHeight="1">
      <c r="B28" s="32" t="str">
        <f>HYPERLINK("https://waic.jp/docs/UNDERSTANDING-WCAG20/navigation-mechanisms-refs", "2.4.4")</f>
        <v>2.4.4</v>
      </c>
      <c r="C28" s="12" t="s">
        <v>24</v>
      </c>
      <c r="D28" s="55" t="s">
        <v>92</v>
      </c>
      <c r="E28" s="58">
        <v>100</v>
      </c>
      <c r="F28" s="138"/>
      <c r="G28" s="138"/>
      <c r="H28" s="139"/>
    </row>
    <row r="29" spans="2:8" ht="22.5" customHeight="1">
      <c r="B29" s="32" t="str">
        <f>HYPERLINK("https://waic.jp/docs/UNDERSTANDING-WCAG20/navigation-mechanisms-mult-loc", "2.4.5")</f>
        <v>2.4.5</v>
      </c>
      <c r="C29" s="12" t="s">
        <v>25</v>
      </c>
      <c r="D29" s="55" t="s">
        <v>93</v>
      </c>
      <c r="E29" s="58">
        <v>100</v>
      </c>
      <c r="F29" s="138"/>
      <c r="G29" s="138"/>
      <c r="H29" s="139"/>
    </row>
    <row r="30" spans="2:8" ht="22.5" customHeight="1">
      <c r="B30" s="32" t="str">
        <f>HYPERLINK("https://waic.jp/docs/UNDERSTANDING-WCAG20/navigation-mechanisms-descriptive", "2.4.6")</f>
        <v>2.4.6</v>
      </c>
      <c r="C30" s="12" t="s">
        <v>26</v>
      </c>
      <c r="D30" s="55" t="s">
        <v>93</v>
      </c>
      <c r="E30" s="58">
        <v>100</v>
      </c>
      <c r="F30" s="138"/>
      <c r="G30" s="138"/>
      <c r="H30" s="139"/>
    </row>
    <row r="31" spans="2:8" ht="22.5" customHeight="1">
      <c r="B31" s="32" t="str">
        <f>HYPERLINK("https://waic.jp/docs/UNDERSTANDING-WCAG20/navigation-mechanisms-focus-visible", "2.4.7")</f>
        <v>2.4.7</v>
      </c>
      <c r="C31" s="12" t="s">
        <v>27</v>
      </c>
      <c r="D31" s="55" t="s">
        <v>93</v>
      </c>
      <c r="E31" s="58">
        <v>100</v>
      </c>
      <c r="F31" s="138"/>
      <c r="G31" s="138"/>
      <c r="H31" s="139"/>
    </row>
    <row r="32" spans="2:8" ht="22.5" customHeight="1">
      <c r="B32" s="32" t="str">
        <f>HYPERLINK("https://waic.jp/docs/UNDERSTANDING-WCAG20/meaning-doc-lang-id", "3.1.1")</f>
        <v>3.1.1</v>
      </c>
      <c r="C32" s="12" t="s">
        <v>28</v>
      </c>
      <c r="D32" s="55" t="s">
        <v>92</v>
      </c>
      <c r="E32" s="58">
        <v>100</v>
      </c>
      <c r="F32" s="138"/>
      <c r="G32" s="138"/>
      <c r="H32" s="139"/>
    </row>
    <row r="33" spans="2:8" ht="22.5" customHeight="1">
      <c r="B33" s="32" t="str">
        <f>HYPERLINK("https://waic.jp/docs/UNDERSTANDING-WCAG20/meaning-other-lang-id", "3.1.2")</f>
        <v>3.1.2</v>
      </c>
      <c r="C33" s="12" t="s">
        <v>29</v>
      </c>
      <c r="D33" s="55" t="s">
        <v>93</v>
      </c>
      <c r="E33" s="58">
        <v>100</v>
      </c>
      <c r="F33" s="138"/>
      <c r="G33" s="138"/>
      <c r="H33" s="139"/>
    </row>
    <row r="34" spans="2:8" ht="22.5" customHeight="1">
      <c r="B34" s="32" t="str">
        <f>HYPERLINK("https://waic.jp/docs/UNDERSTANDING-WCAG20/consistent-behavior-receive-focus", "3.2.1")</f>
        <v>3.2.1</v>
      </c>
      <c r="C34" s="12" t="s">
        <v>30</v>
      </c>
      <c r="D34" s="55" t="s">
        <v>92</v>
      </c>
      <c r="E34" s="58">
        <v>100</v>
      </c>
      <c r="F34" s="138"/>
      <c r="G34" s="138"/>
      <c r="H34" s="139"/>
    </row>
    <row r="35" spans="2:8" ht="22.5" customHeight="1">
      <c r="B35" s="32" t="str">
        <f>HYPERLINK("https://waic.jp/docs/UNDERSTANDING-WCAG20/consistent-behavior-unpredictable-change", "3.2.2")</f>
        <v>3.2.2</v>
      </c>
      <c r="C35" s="12" t="s">
        <v>31</v>
      </c>
      <c r="D35" s="55" t="s">
        <v>92</v>
      </c>
      <c r="E35" s="58">
        <v>100</v>
      </c>
      <c r="F35" s="138"/>
      <c r="G35" s="138"/>
      <c r="H35" s="139"/>
    </row>
    <row r="36" spans="2:8" ht="22.5" customHeight="1">
      <c r="B36" s="32" t="str">
        <f>HYPERLINK("https://waic.jp/docs/UNDERSTANDING-WCAG20/consistent-behavior-consistent-locations", "3.2.3")</f>
        <v>3.2.3</v>
      </c>
      <c r="C36" s="12" t="s">
        <v>32</v>
      </c>
      <c r="D36" s="55" t="s">
        <v>93</v>
      </c>
      <c r="E36" s="58">
        <v>100</v>
      </c>
      <c r="F36" s="138"/>
      <c r="G36" s="138"/>
      <c r="H36" s="139"/>
    </row>
    <row r="37" spans="2:8" ht="22.5" customHeight="1">
      <c r="B37" s="32" t="str">
        <f>HYPERLINK("https://waic.jp/docs/UNDERSTANDING-WCAG20/consistent-behavior-consistent-functionality", "3.2.4")</f>
        <v>3.2.4</v>
      </c>
      <c r="C37" s="12" t="s">
        <v>33</v>
      </c>
      <c r="D37" s="55" t="s">
        <v>93</v>
      </c>
      <c r="E37" s="58">
        <v>100</v>
      </c>
      <c r="F37" s="138"/>
      <c r="G37" s="138"/>
      <c r="H37" s="139"/>
    </row>
    <row r="38" spans="2:8" ht="22.5" customHeight="1">
      <c r="B38" s="32" t="str">
        <f>HYPERLINK("https://waic.jp/docs/UNDERSTANDING-WCAG20/minimize-error-identified", "3.3.1")</f>
        <v>3.3.1</v>
      </c>
      <c r="C38" s="12" t="s">
        <v>34</v>
      </c>
      <c r="D38" s="55" t="s">
        <v>92</v>
      </c>
      <c r="E38" s="58">
        <v>100</v>
      </c>
      <c r="F38" s="138"/>
      <c r="G38" s="138"/>
      <c r="H38" s="139"/>
    </row>
    <row r="39" spans="2:8" ht="22.5" customHeight="1">
      <c r="B39" s="32" t="str">
        <f>HYPERLINK("https://waic.jp/docs/UNDERSTANDING-WCAG20/minimize-error-cues", "3.3.2")</f>
        <v>3.3.2</v>
      </c>
      <c r="C39" s="12" t="s">
        <v>35</v>
      </c>
      <c r="D39" s="55" t="s">
        <v>92</v>
      </c>
      <c r="E39" s="58">
        <v>100</v>
      </c>
      <c r="F39" s="138"/>
      <c r="G39" s="138"/>
      <c r="H39" s="139"/>
    </row>
    <row r="40" spans="2:8" ht="22.5" customHeight="1">
      <c r="B40" s="32" t="str">
        <f>HYPERLINK("https://waic.jp/docs/UNDERSTANDING-WCAG20/minimize-error-suggestions", "3.3.3")</f>
        <v>3.3.3</v>
      </c>
      <c r="C40" s="12" t="s">
        <v>36</v>
      </c>
      <c r="D40" s="55" t="s">
        <v>93</v>
      </c>
      <c r="E40" s="58">
        <v>100</v>
      </c>
      <c r="F40" s="138"/>
      <c r="G40" s="138"/>
      <c r="H40" s="139"/>
    </row>
    <row r="41" spans="2:8" ht="22.5" customHeight="1">
      <c r="B41" s="32" t="str">
        <f>HYPERLINK("https://waic.jp/docs/UNDERSTANDING-WCAG20/minimize-error-reversible", "3.3.4")</f>
        <v>3.3.4</v>
      </c>
      <c r="C41" s="12" t="s">
        <v>37</v>
      </c>
      <c r="D41" s="55" t="s">
        <v>93</v>
      </c>
      <c r="E41" s="58">
        <v>100</v>
      </c>
      <c r="F41" s="138"/>
      <c r="G41" s="138"/>
      <c r="H41" s="139"/>
    </row>
    <row r="42" spans="2:8" ht="22.5" customHeight="1">
      <c r="B42" s="32" t="str">
        <f>HYPERLINK("https://waic.jp/docs/UNDERSTANDING-WCAG20/ensure-compat-parses", "4.1.1")</f>
        <v>4.1.1</v>
      </c>
      <c r="C42" s="12" t="s">
        <v>38</v>
      </c>
      <c r="D42" s="55" t="s">
        <v>92</v>
      </c>
      <c r="E42" s="58">
        <v>100</v>
      </c>
      <c r="F42" s="138"/>
      <c r="G42" s="138"/>
      <c r="H42" s="139"/>
    </row>
    <row r="43" spans="2:8" ht="22.5" customHeight="1" thickBot="1">
      <c r="B43" s="33" t="str">
        <f>HYPERLINK("https://waic.jp/docs/UNDERSTANDING-WCAG20/ensure-compat-rsv", "4.1.2")</f>
        <v>4.1.2</v>
      </c>
      <c r="C43" s="34" t="s">
        <v>39</v>
      </c>
      <c r="D43" s="29" t="s">
        <v>92</v>
      </c>
      <c r="E43" s="59">
        <v>100</v>
      </c>
      <c r="F43" s="146"/>
      <c r="G43" s="146"/>
      <c r="H43" s="147"/>
    </row>
  </sheetData>
  <mergeCells count="45">
    <mergeCell ref="F40:H40"/>
    <mergeCell ref="F41:H41"/>
    <mergeCell ref="F42:H42"/>
    <mergeCell ref="F43:H43"/>
    <mergeCell ref="F34:H34"/>
    <mergeCell ref="F35:H35"/>
    <mergeCell ref="F36:H36"/>
    <mergeCell ref="F37:H37"/>
    <mergeCell ref="F38:H38"/>
    <mergeCell ref="F39:H39"/>
    <mergeCell ref="F33:H33"/>
    <mergeCell ref="F22:H22"/>
    <mergeCell ref="F23:H23"/>
    <mergeCell ref="F24:H24"/>
    <mergeCell ref="F25:H25"/>
    <mergeCell ref="F26:H26"/>
    <mergeCell ref="F27:H27"/>
    <mergeCell ref="F28:H28"/>
    <mergeCell ref="F29:H29"/>
    <mergeCell ref="F30:H30"/>
    <mergeCell ref="F31:H31"/>
    <mergeCell ref="F32:H32"/>
    <mergeCell ref="F21:H21"/>
    <mergeCell ref="F9:H9"/>
    <mergeCell ref="F10:H10"/>
    <mergeCell ref="F13:H13"/>
    <mergeCell ref="F14:H14"/>
    <mergeCell ref="F15:H15"/>
    <mergeCell ref="F16:H16"/>
    <mergeCell ref="F17:H17"/>
    <mergeCell ref="F18:H18"/>
    <mergeCell ref="F19:H19"/>
    <mergeCell ref="F20:H20"/>
    <mergeCell ref="F8:H8"/>
    <mergeCell ref="B4:C4"/>
    <mergeCell ref="F4:H4"/>
    <mergeCell ref="F5:H5"/>
    <mergeCell ref="F6:H6"/>
    <mergeCell ref="F7:H7"/>
    <mergeCell ref="B11:B12"/>
    <mergeCell ref="C11:C12"/>
    <mergeCell ref="D11:D12"/>
    <mergeCell ref="E11:E12"/>
    <mergeCell ref="F11:H11"/>
    <mergeCell ref="F12:H12"/>
  </mergeCells>
  <phoneticPr fontId="2"/>
  <conditionalFormatting sqref="B13:B43">
    <cfRule type="expression" dxfId="145" priority="9">
      <formula>#REF!=""</formula>
    </cfRule>
  </conditionalFormatting>
  <conditionalFormatting sqref="D5:D11">
    <cfRule type="expression" dxfId="144" priority="1">
      <formula>#REF!=""</formula>
    </cfRule>
  </conditionalFormatting>
  <conditionalFormatting sqref="D13:E43">
    <cfRule type="expression" dxfId="143" priority="7">
      <formula>#REF!=""</formula>
    </cfRule>
  </conditionalFormatting>
  <conditionalFormatting sqref="E4:E11">
    <cfRule type="cellIs" dxfId="142" priority="2" operator="equal">
      <formula>"x"</formula>
    </cfRule>
    <cfRule type="cellIs" dxfId="141" priority="3" operator="equal">
      <formula>"o"</formula>
    </cfRule>
  </conditionalFormatting>
  <conditionalFormatting sqref="E5:E11 B5:B11">
    <cfRule type="expression" dxfId="140" priority="4">
      <formula>#REF!=""</formula>
    </cfRule>
  </conditionalFormatting>
  <conditionalFormatting sqref="E13:E43 C2:D3">
    <cfRule type="cellIs" dxfId="139" priority="14" operator="equal">
      <formula>"x"</formula>
    </cfRule>
    <cfRule type="cellIs" dxfId="138" priority="15" operator="equal">
      <formula>"o"</formula>
    </cfRule>
  </conditionalFormatting>
  <dataValidations count="1">
    <dataValidation allowBlank="1" sqref="E5:E11 E13:E43" xr:uid="{A792C6A5-C0AD-4692-8184-4E2404F56AA5}"/>
  </dataValidations>
  <hyperlinks>
    <hyperlink ref="C3" r:id="rId1" xr:uid="{3041B003-932D-4670-855B-4DA923A50A76}"/>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68C0-3804-4DDA-AD70-52E73254FC68}">
  <sheetPr codeName="Sheet23"/>
  <dimension ref="B1:H43"/>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191</v>
      </c>
      <c r="D2" s="36"/>
      <c r="E2" s="36"/>
      <c r="F2" s="37"/>
      <c r="G2" s="25" t="s">
        <v>42</v>
      </c>
      <c r="H2" s="26">
        <v>45365</v>
      </c>
    </row>
    <row r="3" spans="2:8" ht="22.5" customHeight="1" thickBot="1">
      <c r="B3" s="27" t="s">
        <v>41</v>
      </c>
      <c r="C3" s="60" t="s">
        <v>135</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96</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32" t="str">
        <f>HYPERLINK("https://waic.jp/docs/UNDERSTANDING-WCAG20/navigation-mechanisms-skip", "2.4.1")</f>
        <v>2.4.1</v>
      </c>
      <c r="C25" s="12" t="s">
        <v>21</v>
      </c>
      <c r="D25" s="55" t="s">
        <v>92</v>
      </c>
      <c r="E25" s="52">
        <v>100</v>
      </c>
      <c r="F25" s="138"/>
      <c r="G25" s="138"/>
      <c r="H25" s="139"/>
    </row>
    <row r="26" spans="2:8" ht="22.5" customHeight="1">
      <c r="B26" s="32" t="str">
        <f>HYPERLINK("https://waic.jp/docs/UNDERSTANDING-WCAG20/navigation-mechanisms-title", "2.4.2")</f>
        <v>2.4.2</v>
      </c>
      <c r="C26" s="12" t="s">
        <v>22</v>
      </c>
      <c r="D26" s="55" t="s">
        <v>92</v>
      </c>
      <c r="E26" s="58">
        <v>100</v>
      </c>
      <c r="F26" s="138"/>
      <c r="G26" s="138"/>
      <c r="H26" s="139"/>
    </row>
    <row r="27" spans="2:8" ht="22.5" customHeight="1">
      <c r="B27" s="32" t="str">
        <f>HYPERLINK("https://waic.jp/docs/UNDERSTANDING-WCAG20/navigation-mechanisms-focus-order", "2.4.3")</f>
        <v>2.4.3</v>
      </c>
      <c r="C27" s="12" t="s">
        <v>23</v>
      </c>
      <c r="D27" s="55" t="s">
        <v>92</v>
      </c>
      <c r="E27" s="58">
        <v>100</v>
      </c>
      <c r="F27" s="138"/>
      <c r="G27" s="138"/>
      <c r="H27" s="139"/>
    </row>
    <row r="28" spans="2:8" ht="22.5" customHeight="1">
      <c r="B28" s="32" t="str">
        <f>HYPERLINK("https://waic.jp/docs/UNDERSTANDING-WCAG20/navigation-mechanisms-refs", "2.4.4")</f>
        <v>2.4.4</v>
      </c>
      <c r="C28" s="12" t="s">
        <v>24</v>
      </c>
      <c r="D28" s="55" t="s">
        <v>92</v>
      </c>
      <c r="E28" s="58">
        <v>100</v>
      </c>
      <c r="F28" s="138"/>
      <c r="G28" s="138"/>
      <c r="H28" s="139"/>
    </row>
    <row r="29" spans="2:8" ht="22.5" customHeight="1">
      <c r="B29" s="32" t="str">
        <f>HYPERLINK("https://waic.jp/docs/UNDERSTANDING-WCAG20/navigation-mechanisms-mult-loc", "2.4.5")</f>
        <v>2.4.5</v>
      </c>
      <c r="C29" s="12" t="s">
        <v>25</v>
      </c>
      <c r="D29" s="55" t="s">
        <v>93</v>
      </c>
      <c r="E29" s="58">
        <v>100</v>
      </c>
      <c r="F29" s="138"/>
      <c r="G29" s="138"/>
      <c r="H29" s="139"/>
    </row>
    <row r="30" spans="2:8" ht="22.5" customHeight="1">
      <c r="B30" s="32" t="str">
        <f>HYPERLINK("https://waic.jp/docs/UNDERSTANDING-WCAG20/navigation-mechanisms-descriptive", "2.4.6")</f>
        <v>2.4.6</v>
      </c>
      <c r="C30" s="12" t="s">
        <v>26</v>
      </c>
      <c r="D30" s="55" t="s">
        <v>93</v>
      </c>
      <c r="E30" s="58">
        <v>100</v>
      </c>
      <c r="F30" s="138"/>
      <c r="G30" s="138"/>
      <c r="H30" s="139"/>
    </row>
    <row r="31" spans="2:8" ht="22.5" customHeight="1">
      <c r="B31" s="32" t="str">
        <f>HYPERLINK("https://waic.jp/docs/UNDERSTANDING-WCAG20/navigation-mechanisms-focus-visible", "2.4.7")</f>
        <v>2.4.7</v>
      </c>
      <c r="C31" s="12" t="s">
        <v>27</v>
      </c>
      <c r="D31" s="55" t="s">
        <v>93</v>
      </c>
      <c r="E31" s="58">
        <v>100</v>
      </c>
      <c r="F31" s="138"/>
      <c r="G31" s="138"/>
      <c r="H31" s="139"/>
    </row>
    <row r="32" spans="2:8" ht="22.5" customHeight="1">
      <c r="B32" s="32" t="str">
        <f>HYPERLINK("https://waic.jp/docs/UNDERSTANDING-WCAG20/meaning-doc-lang-id", "3.1.1")</f>
        <v>3.1.1</v>
      </c>
      <c r="C32" s="12" t="s">
        <v>28</v>
      </c>
      <c r="D32" s="55" t="s">
        <v>92</v>
      </c>
      <c r="E32" s="58">
        <v>100</v>
      </c>
      <c r="F32" s="138"/>
      <c r="G32" s="138"/>
      <c r="H32" s="139"/>
    </row>
    <row r="33" spans="2:8" ht="22.5" customHeight="1">
      <c r="B33" s="32" t="str">
        <f>HYPERLINK("https://waic.jp/docs/UNDERSTANDING-WCAG20/meaning-other-lang-id", "3.1.2")</f>
        <v>3.1.2</v>
      </c>
      <c r="C33" s="12" t="s">
        <v>29</v>
      </c>
      <c r="D33" s="55" t="s">
        <v>93</v>
      </c>
      <c r="E33" s="58">
        <v>100</v>
      </c>
      <c r="F33" s="138"/>
      <c r="G33" s="138"/>
      <c r="H33" s="139"/>
    </row>
    <row r="34" spans="2:8" ht="22.5" customHeight="1">
      <c r="B34" s="32" t="str">
        <f>HYPERLINK("https://waic.jp/docs/UNDERSTANDING-WCAG20/consistent-behavior-receive-focus", "3.2.1")</f>
        <v>3.2.1</v>
      </c>
      <c r="C34" s="12" t="s">
        <v>30</v>
      </c>
      <c r="D34" s="55" t="s">
        <v>92</v>
      </c>
      <c r="E34" s="58">
        <v>100</v>
      </c>
      <c r="F34" s="138"/>
      <c r="G34" s="138"/>
      <c r="H34" s="139"/>
    </row>
    <row r="35" spans="2:8" ht="22.5" customHeight="1">
      <c r="B35" s="32" t="str">
        <f>HYPERLINK("https://waic.jp/docs/UNDERSTANDING-WCAG20/consistent-behavior-unpredictable-change", "3.2.2")</f>
        <v>3.2.2</v>
      </c>
      <c r="C35" s="12" t="s">
        <v>31</v>
      </c>
      <c r="D35" s="55" t="s">
        <v>92</v>
      </c>
      <c r="E35" s="58">
        <v>100</v>
      </c>
      <c r="F35" s="138"/>
      <c r="G35" s="138"/>
      <c r="H35" s="139"/>
    </row>
    <row r="36" spans="2:8" ht="22.5" customHeight="1">
      <c r="B36" s="32" t="str">
        <f>HYPERLINK("https://waic.jp/docs/UNDERSTANDING-WCAG20/consistent-behavior-consistent-locations", "3.2.3")</f>
        <v>3.2.3</v>
      </c>
      <c r="C36" s="12" t="s">
        <v>32</v>
      </c>
      <c r="D36" s="55" t="s">
        <v>93</v>
      </c>
      <c r="E36" s="58">
        <v>100</v>
      </c>
      <c r="F36" s="138"/>
      <c r="G36" s="138"/>
      <c r="H36" s="139"/>
    </row>
    <row r="37" spans="2:8" ht="22.5" customHeight="1">
      <c r="B37" s="32" t="str">
        <f>HYPERLINK("https://waic.jp/docs/UNDERSTANDING-WCAG20/consistent-behavior-consistent-functionality", "3.2.4")</f>
        <v>3.2.4</v>
      </c>
      <c r="C37" s="12" t="s">
        <v>33</v>
      </c>
      <c r="D37" s="55" t="s">
        <v>93</v>
      </c>
      <c r="E37" s="58">
        <v>100</v>
      </c>
      <c r="F37" s="138"/>
      <c r="G37" s="138"/>
      <c r="H37" s="139"/>
    </row>
    <row r="38" spans="2:8" ht="22.5" customHeight="1">
      <c r="B38" s="32" t="str">
        <f>HYPERLINK("https://waic.jp/docs/UNDERSTANDING-WCAG20/minimize-error-identified", "3.3.1")</f>
        <v>3.3.1</v>
      </c>
      <c r="C38" s="12" t="s">
        <v>34</v>
      </c>
      <c r="D38" s="55" t="s">
        <v>92</v>
      </c>
      <c r="E38" s="58">
        <v>100</v>
      </c>
      <c r="F38" s="138"/>
      <c r="G38" s="138"/>
      <c r="H38" s="139"/>
    </row>
    <row r="39" spans="2:8" ht="22.5" customHeight="1">
      <c r="B39" s="32" t="str">
        <f>HYPERLINK("https://waic.jp/docs/UNDERSTANDING-WCAG20/minimize-error-cues", "3.3.2")</f>
        <v>3.3.2</v>
      </c>
      <c r="C39" s="12" t="s">
        <v>35</v>
      </c>
      <c r="D39" s="55" t="s">
        <v>92</v>
      </c>
      <c r="E39" s="58">
        <v>100</v>
      </c>
      <c r="F39" s="138"/>
      <c r="G39" s="138"/>
      <c r="H39" s="139"/>
    </row>
    <row r="40" spans="2:8" ht="22.5" customHeight="1">
      <c r="B40" s="32" t="str">
        <f>HYPERLINK("https://waic.jp/docs/UNDERSTANDING-WCAG20/minimize-error-suggestions", "3.3.3")</f>
        <v>3.3.3</v>
      </c>
      <c r="C40" s="12" t="s">
        <v>36</v>
      </c>
      <c r="D40" s="55" t="s">
        <v>93</v>
      </c>
      <c r="E40" s="58">
        <v>100</v>
      </c>
      <c r="F40" s="138"/>
      <c r="G40" s="138"/>
      <c r="H40" s="139"/>
    </row>
    <row r="41" spans="2:8" ht="22.5" customHeight="1">
      <c r="B41" s="32" t="str">
        <f>HYPERLINK("https://waic.jp/docs/UNDERSTANDING-WCAG20/minimize-error-reversible", "3.3.4")</f>
        <v>3.3.4</v>
      </c>
      <c r="C41" s="12" t="s">
        <v>37</v>
      </c>
      <c r="D41" s="55" t="s">
        <v>93</v>
      </c>
      <c r="E41" s="58">
        <v>100</v>
      </c>
      <c r="F41" s="138"/>
      <c r="G41" s="138"/>
      <c r="H41" s="139"/>
    </row>
    <row r="42" spans="2:8" ht="22.5" customHeight="1">
      <c r="B42" s="32" t="str">
        <f>HYPERLINK("https://waic.jp/docs/UNDERSTANDING-WCAG20/ensure-compat-parses", "4.1.1")</f>
        <v>4.1.1</v>
      </c>
      <c r="C42" s="12" t="s">
        <v>38</v>
      </c>
      <c r="D42" s="55" t="s">
        <v>92</v>
      </c>
      <c r="E42" s="58">
        <v>100</v>
      </c>
      <c r="F42" s="138"/>
      <c r="G42" s="138"/>
      <c r="H42" s="139"/>
    </row>
    <row r="43" spans="2:8" ht="22.5" customHeight="1" thickBot="1">
      <c r="B43" s="33" t="str">
        <f>HYPERLINK("https://waic.jp/docs/UNDERSTANDING-WCAG20/ensure-compat-rsv", "4.1.2")</f>
        <v>4.1.2</v>
      </c>
      <c r="C43" s="34" t="s">
        <v>39</v>
      </c>
      <c r="D43" s="29" t="s">
        <v>92</v>
      </c>
      <c r="E43" s="59">
        <v>100</v>
      </c>
      <c r="F43" s="146"/>
      <c r="G43" s="146"/>
      <c r="H43" s="147"/>
    </row>
  </sheetData>
  <mergeCells count="45">
    <mergeCell ref="F40:H40"/>
    <mergeCell ref="F41:H41"/>
    <mergeCell ref="F42:H42"/>
    <mergeCell ref="F43:H43"/>
    <mergeCell ref="F34:H34"/>
    <mergeCell ref="F35:H35"/>
    <mergeCell ref="F36:H36"/>
    <mergeCell ref="F37:H37"/>
    <mergeCell ref="F38:H38"/>
    <mergeCell ref="F39:H39"/>
    <mergeCell ref="F33:H33"/>
    <mergeCell ref="F22:H22"/>
    <mergeCell ref="F23:H23"/>
    <mergeCell ref="F24:H24"/>
    <mergeCell ref="F25:H25"/>
    <mergeCell ref="F26:H26"/>
    <mergeCell ref="F27:H27"/>
    <mergeCell ref="F28:H28"/>
    <mergeCell ref="F29:H29"/>
    <mergeCell ref="F30:H30"/>
    <mergeCell ref="F31:H31"/>
    <mergeCell ref="F32:H32"/>
    <mergeCell ref="F21:H21"/>
    <mergeCell ref="F9:H9"/>
    <mergeCell ref="F10:H10"/>
    <mergeCell ref="F13:H13"/>
    <mergeCell ref="F14:H14"/>
    <mergeCell ref="F15:H15"/>
    <mergeCell ref="F16:H16"/>
    <mergeCell ref="F17:H17"/>
    <mergeCell ref="F18:H18"/>
    <mergeCell ref="F19:H19"/>
    <mergeCell ref="F20:H20"/>
    <mergeCell ref="F8:H8"/>
    <mergeCell ref="B4:C4"/>
    <mergeCell ref="F4:H4"/>
    <mergeCell ref="F5:H5"/>
    <mergeCell ref="F6:H6"/>
    <mergeCell ref="F7:H7"/>
    <mergeCell ref="B11:B12"/>
    <mergeCell ref="C11:C12"/>
    <mergeCell ref="D11:D12"/>
    <mergeCell ref="E11:E12"/>
    <mergeCell ref="F11:H11"/>
    <mergeCell ref="F12:H12"/>
  </mergeCells>
  <phoneticPr fontId="2"/>
  <conditionalFormatting sqref="B13:B43">
    <cfRule type="expression" dxfId="137" priority="9">
      <formula>#REF!=""</formula>
    </cfRule>
  </conditionalFormatting>
  <conditionalFormatting sqref="D5:D11">
    <cfRule type="expression" dxfId="136" priority="1">
      <formula>#REF!=""</formula>
    </cfRule>
  </conditionalFormatting>
  <conditionalFormatting sqref="D13:E43">
    <cfRule type="expression" dxfId="135" priority="8">
      <formula>#REF!=""</formula>
    </cfRule>
  </conditionalFormatting>
  <conditionalFormatting sqref="E4:E11">
    <cfRule type="cellIs" dxfId="134" priority="2" operator="equal">
      <formula>"x"</formula>
    </cfRule>
    <cfRule type="cellIs" dxfId="133" priority="3" operator="equal">
      <formula>"o"</formula>
    </cfRule>
  </conditionalFormatting>
  <conditionalFormatting sqref="E5:E11 B5:B11">
    <cfRule type="expression" dxfId="132" priority="4">
      <formula>#REF!=""</formula>
    </cfRule>
  </conditionalFormatting>
  <conditionalFormatting sqref="E13:E43 C2:D3">
    <cfRule type="cellIs" dxfId="131" priority="19" operator="equal">
      <formula>"x"</formula>
    </cfRule>
    <cfRule type="cellIs" dxfId="130" priority="20" operator="equal">
      <formula>"o"</formula>
    </cfRule>
  </conditionalFormatting>
  <dataValidations count="1">
    <dataValidation allowBlank="1" sqref="E5:E11 E13:E43" xr:uid="{19ABD96E-9E89-41B3-ADE3-20365DE0086C}"/>
  </dataValidations>
  <hyperlinks>
    <hyperlink ref="C3" r:id="rId1" xr:uid="{4322722E-261C-47EF-9509-6074A27FDFE6}"/>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894D3-A93E-4214-AB27-418AEDC50E1A}">
  <sheetPr codeName="Sheet24"/>
  <dimension ref="B1:H43"/>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192</v>
      </c>
      <c r="D2" s="36"/>
      <c r="E2" s="36"/>
      <c r="F2" s="37"/>
      <c r="G2" s="25" t="s">
        <v>42</v>
      </c>
      <c r="H2" s="26">
        <v>45365</v>
      </c>
    </row>
    <row r="3" spans="2:8" ht="22.5" customHeight="1" thickBot="1">
      <c r="B3" s="27" t="s">
        <v>41</v>
      </c>
      <c r="C3" s="60" t="s">
        <v>157</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96</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32" t="str">
        <f>HYPERLINK("https://waic.jp/docs/UNDERSTANDING-WCAG20/navigation-mechanisms-skip", "2.4.1")</f>
        <v>2.4.1</v>
      </c>
      <c r="C25" s="12" t="s">
        <v>21</v>
      </c>
      <c r="D25" s="55" t="s">
        <v>92</v>
      </c>
      <c r="E25" s="52">
        <v>100</v>
      </c>
      <c r="F25" s="138"/>
      <c r="G25" s="138"/>
      <c r="H25" s="139"/>
    </row>
    <row r="26" spans="2:8" ht="22.5" customHeight="1">
      <c r="B26" s="32" t="str">
        <f>HYPERLINK("https://waic.jp/docs/UNDERSTANDING-WCAG20/navigation-mechanisms-title", "2.4.2")</f>
        <v>2.4.2</v>
      </c>
      <c r="C26" s="12" t="s">
        <v>22</v>
      </c>
      <c r="D26" s="55" t="s">
        <v>92</v>
      </c>
      <c r="E26" s="58">
        <v>100</v>
      </c>
      <c r="F26" s="138"/>
      <c r="G26" s="138"/>
      <c r="H26" s="139"/>
    </row>
    <row r="27" spans="2:8" ht="22.5" customHeight="1">
      <c r="B27" s="32" t="str">
        <f>HYPERLINK("https://waic.jp/docs/UNDERSTANDING-WCAG20/navigation-mechanisms-focus-order", "2.4.3")</f>
        <v>2.4.3</v>
      </c>
      <c r="C27" s="12" t="s">
        <v>23</v>
      </c>
      <c r="D27" s="55" t="s">
        <v>92</v>
      </c>
      <c r="E27" s="58">
        <v>100</v>
      </c>
      <c r="F27" s="138"/>
      <c r="G27" s="138"/>
      <c r="H27" s="139"/>
    </row>
    <row r="28" spans="2:8" ht="22.5" customHeight="1">
      <c r="B28" s="32" t="str">
        <f>HYPERLINK("https://waic.jp/docs/UNDERSTANDING-WCAG20/navigation-mechanisms-refs", "2.4.4")</f>
        <v>2.4.4</v>
      </c>
      <c r="C28" s="12" t="s">
        <v>24</v>
      </c>
      <c r="D28" s="55" t="s">
        <v>92</v>
      </c>
      <c r="E28" s="58">
        <v>100</v>
      </c>
      <c r="F28" s="138"/>
      <c r="G28" s="138"/>
      <c r="H28" s="139"/>
    </row>
    <row r="29" spans="2:8" ht="22.5" customHeight="1">
      <c r="B29" s="32" t="str">
        <f>HYPERLINK("https://waic.jp/docs/UNDERSTANDING-WCAG20/navigation-mechanisms-mult-loc", "2.4.5")</f>
        <v>2.4.5</v>
      </c>
      <c r="C29" s="12" t="s">
        <v>25</v>
      </c>
      <c r="D29" s="55" t="s">
        <v>93</v>
      </c>
      <c r="E29" s="58">
        <v>100</v>
      </c>
      <c r="F29" s="138"/>
      <c r="G29" s="138"/>
      <c r="H29" s="139"/>
    </row>
    <row r="30" spans="2:8" ht="22.5" customHeight="1">
      <c r="B30" s="32" t="str">
        <f>HYPERLINK("https://waic.jp/docs/UNDERSTANDING-WCAG20/navigation-mechanisms-descriptive", "2.4.6")</f>
        <v>2.4.6</v>
      </c>
      <c r="C30" s="12" t="s">
        <v>26</v>
      </c>
      <c r="D30" s="55" t="s">
        <v>93</v>
      </c>
      <c r="E30" s="58">
        <v>100</v>
      </c>
      <c r="F30" s="138"/>
      <c r="G30" s="138"/>
      <c r="H30" s="139"/>
    </row>
    <row r="31" spans="2:8" ht="22.5" customHeight="1">
      <c r="B31" s="32" t="str">
        <f>HYPERLINK("https://waic.jp/docs/UNDERSTANDING-WCAG20/navigation-mechanisms-focus-visible", "2.4.7")</f>
        <v>2.4.7</v>
      </c>
      <c r="C31" s="12" t="s">
        <v>27</v>
      </c>
      <c r="D31" s="55" t="s">
        <v>93</v>
      </c>
      <c r="E31" s="58">
        <v>100</v>
      </c>
      <c r="F31" s="138"/>
      <c r="G31" s="138"/>
      <c r="H31" s="139"/>
    </row>
    <row r="32" spans="2:8" ht="22.5" customHeight="1">
      <c r="B32" s="32" t="str">
        <f>HYPERLINK("https://waic.jp/docs/UNDERSTANDING-WCAG20/meaning-doc-lang-id", "3.1.1")</f>
        <v>3.1.1</v>
      </c>
      <c r="C32" s="12" t="s">
        <v>28</v>
      </c>
      <c r="D32" s="55" t="s">
        <v>92</v>
      </c>
      <c r="E32" s="58">
        <v>100</v>
      </c>
      <c r="F32" s="138"/>
      <c r="G32" s="138"/>
      <c r="H32" s="139"/>
    </row>
    <row r="33" spans="2:8" ht="22.5" customHeight="1">
      <c r="B33" s="32" t="str">
        <f>HYPERLINK("https://waic.jp/docs/UNDERSTANDING-WCAG20/meaning-other-lang-id", "3.1.2")</f>
        <v>3.1.2</v>
      </c>
      <c r="C33" s="12" t="s">
        <v>29</v>
      </c>
      <c r="D33" s="55" t="s">
        <v>93</v>
      </c>
      <c r="E33" s="58">
        <v>100</v>
      </c>
      <c r="F33" s="138"/>
      <c r="G33" s="138"/>
      <c r="H33" s="139"/>
    </row>
    <row r="34" spans="2:8" ht="22.5" customHeight="1">
      <c r="B34" s="32" t="str">
        <f>HYPERLINK("https://waic.jp/docs/UNDERSTANDING-WCAG20/consistent-behavior-receive-focus", "3.2.1")</f>
        <v>3.2.1</v>
      </c>
      <c r="C34" s="12" t="s">
        <v>30</v>
      </c>
      <c r="D34" s="55" t="s">
        <v>92</v>
      </c>
      <c r="E34" s="58">
        <v>100</v>
      </c>
      <c r="F34" s="138"/>
      <c r="G34" s="138"/>
      <c r="H34" s="139"/>
    </row>
    <row r="35" spans="2:8" ht="22.5" customHeight="1">
      <c r="B35" s="32" t="str">
        <f>HYPERLINK("https://waic.jp/docs/UNDERSTANDING-WCAG20/consistent-behavior-unpredictable-change", "3.2.2")</f>
        <v>3.2.2</v>
      </c>
      <c r="C35" s="12" t="s">
        <v>31</v>
      </c>
      <c r="D35" s="55" t="s">
        <v>92</v>
      </c>
      <c r="E35" s="58">
        <v>100</v>
      </c>
      <c r="F35" s="138"/>
      <c r="G35" s="138"/>
      <c r="H35" s="139"/>
    </row>
    <row r="36" spans="2:8" ht="22.5" customHeight="1">
      <c r="B36" s="32" t="str">
        <f>HYPERLINK("https://waic.jp/docs/UNDERSTANDING-WCAG20/consistent-behavior-consistent-locations", "3.2.3")</f>
        <v>3.2.3</v>
      </c>
      <c r="C36" s="12" t="s">
        <v>32</v>
      </c>
      <c r="D36" s="55" t="s">
        <v>93</v>
      </c>
      <c r="E36" s="58">
        <v>100</v>
      </c>
      <c r="F36" s="138"/>
      <c r="G36" s="138"/>
      <c r="H36" s="139"/>
    </row>
    <row r="37" spans="2:8" ht="22.5" customHeight="1">
      <c r="B37" s="32" t="str">
        <f>HYPERLINK("https://waic.jp/docs/UNDERSTANDING-WCAG20/consistent-behavior-consistent-functionality", "3.2.4")</f>
        <v>3.2.4</v>
      </c>
      <c r="C37" s="12" t="s">
        <v>33</v>
      </c>
      <c r="D37" s="55" t="s">
        <v>93</v>
      </c>
      <c r="E37" s="58">
        <v>100</v>
      </c>
      <c r="F37" s="138"/>
      <c r="G37" s="138"/>
      <c r="H37" s="139"/>
    </row>
    <row r="38" spans="2:8" ht="22.5" customHeight="1">
      <c r="B38" s="32" t="str">
        <f>HYPERLINK("https://waic.jp/docs/UNDERSTANDING-WCAG20/minimize-error-identified", "3.3.1")</f>
        <v>3.3.1</v>
      </c>
      <c r="C38" s="12" t="s">
        <v>34</v>
      </c>
      <c r="D38" s="55" t="s">
        <v>92</v>
      </c>
      <c r="E38" s="58">
        <v>100</v>
      </c>
      <c r="F38" s="138"/>
      <c r="G38" s="138"/>
      <c r="H38" s="139"/>
    </row>
    <row r="39" spans="2:8" ht="22.5" customHeight="1">
      <c r="B39" s="32" t="str">
        <f>HYPERLINK("https://waic.jp/docs/UNDERSTANDING-WCAG20/minimize-error-cues", "3.3.2")</f>
        <v>3.3.2</v>
      </c>
      <c r="C39" s="12" t="s">
        <v>35</v>
      </c>
      <c r="D39" s="55" t="s">
        <v>92</v>
      </c>
      <c r="E39" s="58">
        <v>100</v>
      </c>
      <c r="F39" s="138"/>
      <c r="G39" s="138"/>
      <c r="H39" s="139"/>
    </row>
    <row r="40" spans="2:8" ht="22.5" customHeight="1">
      <c r="B40" s="32" t="str">
        <f>HYPERLINK("https://waic.jp/docs/UNDERSTANDING-WCAG20/minimize-error-suggestions", "3.3.3")</f>
        <v>3.3.3</v>
      </c>
      <c r="C40" s="12" t="s">
        <v>36</v>
      </c>
      <c r="D40" s="55" t="s">
        <v>93</v>
      </c>
      <c r="E40" s="58">
        <v>100</v>
      </c>
      <c r="F40" s="138"/>
      <c r="G40" s="138"/>
      <c r="H40" s="139"/>
    </row>
    <row r="41" spans="2:8" ht="22.5" customHeight="1">
      <c r="B41" s="32" t="str">
        <f>HYPERLINK("https://waic.jp/docs/UNDERSTANDING-WCAG20/minimize-error-reversible", "3.3.4")</f>
        <v>3.3.4</v>
      </c>
      <c r="C41" s="12" t="s">
        <v>37</v>
      </c>
      <c r="D41" s="55" t="s">
        <v>93</v>
      </c>
      <c r="E41" s="58">
        <v>100</v>
      </c>
      <c r="F41" s="138"/>
      <c r="G41" s="138"/>
      <c r="H41" s="139"/>
    </row>
    <row r="42" spans="2:8" ht="22.5" customHeight="1">
      <c r="B42" s="32" t="str">
        <f>HYPERLINK("https://waic.jp/docs/UNDERSTANDING-WCAG20/ensure-compat-parses", "4.1.1")</f>
        <v>4.1.1</v>
      </c>
      <c r="C42" s="12" t="s">
        <v>38</v>
      </c>
      <c r="D42" s="55" t="s">
        <v>92</v>
      </c>
      <c r="E42" s="58">
        <v>100</v>
      </c>
      <c r="F42" s="138"/>
      <c r="G42" s="138"/>
      <c r="H42" s="139"/>
    </row>
    <row r="43" spans="2:8" ht="22.5" customHeight="1" thickBot="1">
      <c r="B43" s="33" t="str">
        <f>HYPERLINK("https://waic.jp/docs/UNDERSTANDING-WCAG20/ensure-compat-rsv", "4.1.2")</f>
        <v>4.1.2</v>
      </c>
      <c r="C43" s="34" t="s">
        <v>39</v>
      </c>
      <c r="D43" s="29" t="s">
        <v>92</v>
      </c>
      <c r="E43" s="59">
        <v>100</v>
      </c>
      <c r="F43" s="146"/>
      <c r="G43" s="146"/>
      <c r="H43" s="147"/>
    </row>
  </sheetData>
  <mergeCells count="45">
    <mergeCell ref="F40:H40"/>
    <mergeCell ref="F41:H41"/>
    <mergeCell ref="F42:H42"/>
    <mergeCell ref="F43:H43"/>
    <mergeCell ref="F34:H34"/>
    <mergeCell ref="F35:H35"/>
    <mergeCell ref="F36:H36"/>
    <mergeCell ref="F37:H37"/>
    <mergeCell ref="F38:H38"/>
    <mergeCell ref="F39:H39"/>
    <mergeCell ref="F33:H33"/>
    <mergeCell ref="F22:H22"/>
    <mergeCell ref="F23:H23"/>
    <mergeCell ref="F24:H24"/>
    <mergeCell ref="F25:H25"/>
    <mergeCell ref="F26:H26"/>
    <mergeCell ref="F27:H27"/>
    <mergeCell ref="F28:H28"/>
    <mergeCell ref="F29:H29"/>
    <mergeCell ref="F30:H30"/>
    <mergeCell ref="F31:H31"/>
    <mergeCell ref="F32:H32"/>
    <mergeCell ref="F21:H21"/>
    <mergeCell ref="F9:H9"/>
    <mergeCell ref="F10:H10"/>
    <mergeCell ref="F13:H13"/>
    <mergeCell ref="F14:H14"/>
    <mergeCell ref="F15:H15"/>
    <mergeCell ref="F16:H16"/>
    <mergeCell ref="F17:H17"/>
    <mergeCell ref="F18:H18"/>
    <mergeCell ref="F19:H19"/>
    <mergeCell ref="F20:H20"/>
    <mergeCell ref="F8:H8"/>
    <mergeCell ref="B4:C4"/>
    <mergeCell ref="F4:H4"/>
    <mergeCell ref="F5:H5"/>
    <mergeCell ref="F6:H6"/>
    <mergeCell ref="F7:H7"/>
    <mergeCell ref="B11:B12"/>
    <mergeCell ref="C11:C12"/>
    <mergeCell ref="D11:D12"/>
    <mergeCell ref="E11:E12"/>
    <mergeCell ref="F11:H11"/>
    <mergeCell ref="F12:H12"/>
  </mergeCells>
  <phoneticPr fontId="2"/>
  <conditionalFormatting sqref="B13:B43">
    <cfRule type="expression" dxfId="129" priority="9">
      <formula>#REF!=""</formula>
    </cfRule>
  </conditionalFormatting>
  <conditionalFormatting sqref="D5:D11">
    <cfRule type="expression" dxfId="128" priority="1">
      <formula>#REF!=""</formula>
    </cfRule>
  </conditionalFormatting>
  <conditionalFormatting sqref="D13:E43">
    <cfRule type="expression" dxfId="127" priority="7">
      <formula>#REF!=""</formula>
    </cfRule>
  </conditionalFormatting>
  <conditionalFormatting sqref="E4:E11">
    <cfRule type="cellIs" dxfId="126" priority="2" operator="equal">
      <formula>"x"</formula>
    </cfRule>
    <cfRule type="cellIs" dxfId="125" priority="3" operator="equal">
      <formula>"o"</formula>
    </cfRule>
  </conditionalFormatting>
  <conditionalFormatting sqref="E5:E11 B5:B11">
    <cfRule type="expression" dxfId="124" priority="4">
      <formula>#REF!=""</formula>
    </cfRule>
  </conditionalFormatting>
  <conditionalFormatting sqref="E13:E43 C2:D3">
    <cfRule type="cellIs" dxfId="123" priority="14" operator="equal">
      <formula>"x"</formula>
    </cfRule>
    <cfRule type="cellIs" dxfId="122" priority="15" operator="equal">
      <formula>"o"</formula>
    </cfRule>
  </conditionalFormatting>
  <dataValidations count="1">
    <dataValidation allowBlank="1" sqref="E5:E11 E13:E43" xr:uid="{7FEEE2C1-3A2A-47E7-BC49-143B085CE960}"/>
  </dataValidations>
  <hyperlinks>
    <hyperlink ref="C3" r:id="rId1" xr:uid="{6791111D-31AD-4DC8-A127-DD0BF6019F3A}"/>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DEF1A-0481-4B5A-B2AD-F96C23A4864C}">
  <sheetPr codeName="Sheet34"/>
  <dimension ref="B1:H43"/>
  <sheetViews>
    <sheetView zoomScaleNormal="100"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197</v>
      </c>
      <c r="D2" s="36"/>
      <c r="E2" s="36"/>
      <c r="F2" s="37"/>
      <c r="G2" s="25" t="s">
        <v>42</v>
      </c>
      <c r="H2" s="26">
        <v>45365</v>
      </c>
    </row>
    <row r="3" spans="2:8" ht="22.5" customHeight="1" thickBot="1">
      <c r="B3" s="27" t="s">
        <v>41</v>
      </c>
      <c r="C3" s="60" t="s">
        <v>140</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96</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32" t="str">
        <f>HYPERLINK("https://waic.jp/docs/UNDERSTANDING-WCAG20/navigation-mechanisms-skip", "2.4.1")</f>
        <v>2.4.1</v>
      </c>
      <c r="C25" s="12" t="s">
        <v>21</v>
      </c>
      <c r="D25" s="55" t="s">
        <v>92</v>
      </c>
      <c r="E25" s="52">
        <v>100</v>
      </c>
      <c r="F25" s="138"/>
      <c r="G25" s="138"/>
      <c r="H25" s="139"/>
    </row>
    <row r="26" spans="2:8" ht="22.5" customHeight="1">
      <c r="B26" s="32" t="str">
        <f>HYPERLINK("https://waic.jp/docs/UNDERSTANDING-WCAG20/navigation-mechanisms-title", "2.4.2")</f>
        <v>2.4.2</v>
      </c>
      <c r="C26" s="12" t="s">
        <v>22</v>
      </c>
      <c r="D26" s="55" t="s">
        <v>92</v>
      </c>
      <c r="E26" s="58">
        <v>100</v>
      </c>
      <c r="F26" s="138"/>
      <c r="G26" s="138"/>
      <c r="H26" s="139"/>
    </row>
    <row r="27" spans="2:8" ht="22.5" customHeight="1">
      <c r="B27" s="32" t="str">
        <f>HYPERLINK("https://waic.jp/docs/UNDERSTANDING-WCAG20/navigation-mechanisms-focus-order", "2.4.3")</f>
        <v>2.4.3</v>
      </c>
      <c r="C27" s="12" t="s">
        <v>23</v>
      </c>
      <c r="D27" s="55" t="s">
        <v>92</v>
      </c>
      <c r="E27" s="58">
        <v>100</v>
      </c>
      <c r="F27" s="138"/>
      <c r="G27" s="138"/>
      <c r="H27" s="139"/>
    </row>
    <row r="28" spans="2:8" ht="22.5" customHeight="1">
      <c r="B28" s="32" t="str">
        <f>HYPERLINK("https://waic.jp/docs/UNDERSTANDING-WCAG20/navigation-mechanisms-refs", "2.4.4")</f>
        <v>2.4.4</v>
      </c>
      <c r="C28" s="12" t="s">
        <v>24</v>
      </c>
      <c r="D28" s="55" t="s">
        <v>92</v>
      </c>
      <c r="E28" s="58">
        <v>100</v>
      </c>
      <c r="F28" s="138"/>
      <c r="G28" s="138"/>
      <c r="H28" s="139"/>
    </row>
    <row r="29" spans="2:8" ht="22.5" customHeight="1">
      <c r="B29" s="32" t="str">
        <f>HYPERLINK("https://waic.jp/docs/UNDERSTANDING-WCAG20/navigation-mechanisms-mult-loc", "2.4.5")</f>
        <v>2.4.5</v>
      </c>
      <c r="C29" s="12" t="s">
        <v>25</v>
      </c>
      <c r="D29" s="55" t="s">
        <v>93</v>
      </c>
      <c r="E29" s="58">
        <v>100</v>
      </c>
      <c r="F29" s="138"/>
      <c r="G29" s="138"/>
      <c r="H29" s="139"/>
    </row>
    <row r="30" spans="2:8" ht="22.5" customHeight="1">
      <c r="B30" s="32" t="str">
        <f>HYPERLINK("https://waic.jp/docs/UNDERSTANDING-WCAG20/navigation-mechanisms-descriptive", "2.4.6")</f>
        <v>2.4.6</v>
      </c>
      <c r="C30" s="12" t="s">
        <v>26</v>
      </c>
      <c r="D30" s="55" t="s">
        <v>93</v>
      </c>
      <c r="E30" s="58">
        <v>100</v>
      </c>
      <c r="F30" s="138"/>
      <c r="G30" s="138"/>
      <c r="H30" s="139"/>
    </row>
    <row r="31" spans="2:8" ht="22.5" customHeight="1">
      <c r="B31" s="32" t="str">
        <f>HYPERLINK("https://waic.jp/docs/UNDERSTANDING-WCAG20/navigation-mechanisms-focus-visible", "2.4.7")</f>
        <v>2.4.7</v>
      </c>
      <c r="C31" s="12" t="s">
        <v>27</v>
      </c>
      <c r="D31" s="55" t="s">
        <v>93</v>
      </c>
      <c r="E31" s="58">
        <v>100</v>
      </c>
      <c r="F31" s="138"/>
      <c r="G31" s="138"/>
      <c r="H31" s="139"/>
    </row>
    <row r="32" spans="2:8" ht="22.5" customHeight="1">
      <c r="B32" s="32" t="str">
        <f>HYPERLINK("https://waic.jp/docs/UNDERSTANDING-WCAG20/meaning-doc-lang-id", "3.1.1")</f>
        <v>3.1.1</v>
      </c>
      <c r="C32" s="12" t="s">
        <v>28</v>
      </c>
      <c r="D32" s="55" t="s">
        <v>92</v>
      </c>
      <c r="E32" s="58">
        <v>100</v>
      </c>
      <c r="F32" s="138"/>
      <c r="G32" s="138"/>
      <c r="H32" s="139"/>
    </row>
    <row r="33" spans="2:8" ht="22.5" customHeight="1">
      <c r="B33" s="32" t="str">
        <f>HYPERLINK("https://waic.jp/docs/UNDERSTANDING-WCAG20/meaning-other-lang-id", "3.1.2")</f>
        <v>3.1.2</v>
      </c>
      <c r="C33" s="12" t="s">
        <v>29</v>
      </c>
      <c r="D33" s="55" t="s">
        <v>93</v>
      </c>
      <c r="E33" s="58">
        <v>100</v>
      </c>
      <c r="F33" s="138"/>
      <c r="G33" s="138"/>
      <c r="H33" s="139"/>
    </row>
    <row r="34" spans="2:8" ht="22.5" customHeight="1">
      <c r="B34" s="32" t="str">
        <f>HYPERLINK("https://waic.jp/docs/UNDERSTANDING-WCAG20/consistent-behavior-receive-focus", "3.2.1")</f>
        <v>3.2.1</v>
      </c>
      <c r="C34" s="12" t="s">
        <v>30</v>
      </c>
      <c r="D34" s="55" t="s">
        <v>92</v>
      </c>
      <c r="E34" s="58">
        <v>100</v>
      </c>
      <c r="F34" s="138"/>
      <c r="G34" s="138"/>
      <c r="H34" s="139"/>
    </row>
    <row r="35" spans="2:8" ht="22.5" customHeight="1">
      <c r="B35" s="32" t="str">
        <f>HYPERLINK("https://waic.jp/docs/UNDERSTANDING-WCAG20/consistent-behavior-unpredictable-change", "3.2.2")</f>
        <v>3.2.2</v>
      </c>
      <c r="C35" s="12" t="s">
        <v>31</v>
      </c>
      <c r="D35" s="55" t="s">
        <v>92</v>
      </c>
      <c r="E35" s="58">
        <v>100</v>
      </c>
      <c r="F35" s="138"/>
      <c r="G35" s="138"/>
      <c r="H35" s="139"/>
    </row>
    <row r="36" spans="2:8" ht="22.5" customHeight="1">
      <c r="B36" s="32" t="str">
        <f>HYPERLINK("https://waic.jp/docs/UNDERSTANDING-WCAG20/consistent-behavior-consistent-locations", "3.2.3")</f>
        <v>3.2.3</v>
      </c>
      <c r="C36" s="12" t="s">
        <v>32</v>
      </c>
      <c r="D36" s="55" t="s">
        <v>93</v>
      </c>
      <c r="E36" s="58">
        <v>100</v>
      </c>
      <c r="F36" s="138"/>
      <c r="G36" s="138"/>
      <c r="H36" s="139"/>
    </row>
    <row r="37" spans="2:8" ht="22.5" customHeight="1">
      <c r="B37" s="32" t="str">
        <f>HYPERLINK("https://waic.jp/docs/UNDERSTANDING-WCAG20/consistent-behavior-consistent-functionality", "3.2.4")</f>
        <v>3.2.4</v>
      </c>
      <c r="C37" s="12" t="s">
        <v>33</v>
      </c>
      <c r="D37" s="55" t="s">
        <v>93</v>
      </c>
      <c r="E37" s="58">
        <v>100</v>
      </c>
      <c r="F37" s="138"/>
      <c r="G37" s="138"/>
      <c r="H37" s="139"/>
    </row>
    <row r="38" spans="2:8" ht="22.5" customHeight="1">
      <c r="B38" s="32" t="str">
        <f>HYPERLINK("https://waic.jp/docs/UNDERSTANDING-WCAG20/minimize-error-identified", "3.3.1")</f>
        <v>3.3.1</v>
      </c>
      <c r="C38" s="12" t="s">
        <v>34</v>
      </c>
      <c r="D38" s="55" t="s">
        <v>92</v>
      </c>
      <c r="E38" s="58">
        <v>100</v>
      </c>
      <c r="F38" s="138"/>
      <c r="G38" s="138"/>
      <c r="H38" s="139"/>
    </row>
    <row r="39" spans="2:8" ht="22.5" customHeight="1">
      <c r="B39" s="32" t="str">
        <f>HYPERLINK("https://waic.jp/docs/UNDERSTANDING-WCAG20/minimize-error-cues", "3.3.2")</f>
        <v>3.3.2</v>
      </c>
      <c r="C39" s="12" t="s">
        <v>35</v>
      </c>
      <c r="D39" s="55" t="s">
        <v>92</v>
      </c>
      <c r="E39" s="58">
        <v>100</v>
      </c>
      <c r="F39" s="138"/>
      <c r="G39" s="138"/>
      <c r="H39" s="139"/>
    </row>
    <row r="40" spans="2:8" ht="22.5" customHeight="1">
      <c r="B40" s="32" t="str">
        <f>HYPERLINK("https://waic.jp/docs/UNDERSTANDING-WCAG20/minimize-error-suggestions", "3.3.3")</f>
        <v>3.3.3</v>
      </c>
      <c r="C40" s="12" t="s">
        <v>36</v>
      </c>
      <c r="D40" s="55" t="s">
        <v>93</v>
      </c>
      <c r="E40" s="58">
        <v>100</v>
      </c>
      <c r="F40" s="138"/>
      <c r="G40" s="138"/>
      <c r="H40" s="139"/>
    </row>
    <row r="41" spans="2:8" ht="22.5" customHeight="1">
      <c r="B41" s="32" t="str">
        <f>HYPERLINK("https://waic.jp/docs/UNDERSTANDING-WCAG20/minimize-error-reversible", "3.3.4")</f>
        <v>3.3.4</v>
      </c>
      <c r="C41" s="12" t="s">
        <v>37</v>
      </c>
      <c r="D41" s="55" t="s">
        <v>93</v>
      </c>
      <c r="E41" s="58">
        <v>100</v>
      </c>
      <c r="F41" s="138"/>
      <c r="G41" s="138"/>
      <c r="H41" s="139"/>
    </row>
    <row r="42" spans="2:8" ht="22.5" customHeight="1">
      <c r="B42" s="32" t="str">
        <f>HYPERLINK("https://waic.jp/docs/UNDERSTANDING-WCAG20/ensure-compat-parses", "4.1.1")</f>
        <v>4.1.1</v>
      </c>
      <c r="C42" s="12" t="s">
        <v>38</v>
      </c>
      <c r="D42" s="55" t="s">
        <v>92</v>
      </c>
      <c r="E42" s="58">
        <v>100</v>
      </c>
      <c r="F42" s="138"/>
      <c r="G42" s="138"/>
      <c r="H42" s="139"/>
    </row>
    <row r="43" spans="2:8" ht="22.5" customHeight="1" thickBot="1">
      <c r="B43" s="33" t="str">
        <f>HYPERLINK("https://waic.jp/docs/UNDERSTANDING-WCAG20/ensure-compat-rsv", "4.1.2")</f>
        <v>4.1.2</v>
      </c>
      <c r="C43" s="34" t="s">
        <v>39</v>
      </c>
      <c r="D43" s="29" t="s">
        <v>92</v>
      </c>
      <c r="E43" s="59">
        <v>100</v>
      </c>
      <c r="F43" s="146"/>
      <c r="G43" s="146"/>
      <c r="H43" s="147"/>
    </row>
  </sheetData>
  <mergeCells count="45">
    <mergeCell ref="F40:H40"/>
    <mergeCell ref="F41:H41"/>
    <mergeCell ref="F42:H42"/>
    <mergeCell ref="F43:H43"/>
    <mergeCell ref="F34:H34"/>
    <mergeCell ref="F35:H35"/>
    <mergeCell ref="F36:H36"/>
    <mergeCell ref="F37:H37"/>
    <mergeCell ref="F38:H38"/>
    <mergeCell ref="F39:H39"/>
    <mergeCell ref="F33:H33"/>
    <mergeCell ref="F22:H22"/>
    <mergeCell ref="F23:H23"/>
    <mergeCell ref="F24:H24"/>
    <mergeCell ref="F25:H25"/>
    <mergeCell ref="F26:H26"/>
    <mergeCell ref="F27:H27"/>
    <mergeCell ref="F28:H28"/>
    <mergeCell ref="F29:H29"/>
    <mergeCell ref="F30:H30"/>
    <mergeCell ref="F31:H31"/>
    <mergeCell ref="F32:H32"/>
    <mergeCell ref="F21:H21"/>
    <mergeCell ref="F9:H9"/>
    <mergeCell ref="F10:H10"/>
    <mergeCell ref="F13:H13"/>
    <mergeCell ref="F14:H14"/>
    <mergeCell ref="F15:H15"/>
    <mergeCell ref="F16:H16"/>
    <mergeCell ref="F17:H17"/>
    <mergeCell ref="F18:H18"/>
    <mergeCell ref="F19:H19"/>
    <mergeCell ref="F20:H20"/>
    <mergeCell ref="B4:C4"/>
    <mergeCell ref="F4:H4"/>
    <mergeCell ref="F5:H5"/>
    <mergeCell ref="F6:H6"/>
    <mergeCell ref="F7:H7"/>
    <mergeCell ref="F8:H8"/>
    <mergeCell ref="B11:B12"/>
    <mergeCell ref="C11:C12"/>
    <mergeCell ref="D11:D12"/>
    <mergeCell ref="E11:E12"/>
    <mergeCell ref="F11:H11"/>
    <mergeCell ref="F12:H12"/>
  </mergeCells>
  <phoneticPr fontId="2"/>
  <conditionalFormatting sqref="B13:B43">
    <cfRule type="expression" dxfId="121" priority="9">
      <formula>#REF!=""</formula>
    </cfRule>
  </conditionalFormatting>
  <conditionalFormatting sqref="D5:D11">
    <cfRule type="expression" dxfId="120" priority="1">
      <formula>#REF!=""</formula>
    </cfRule>
  </conditionalFormatting>
  <conditionalFormatting sqref="D13:E43">
    <cfRule type="expression" dxfId="119" priority="7">
      <formula>#REF!=""</formula>
    </cfRule>
  </conditionalFormatting>
  <conditionalFormatting sqref="E4:E11">
    <cfRule type="cellIs" dxfId="118" priority="2" operator="equal">
      <formula>"x"</formula>
    </cfRule>
    <cfRule type="cellIs" dxfId="117" priority="3" operator="equal">
      <formula>"o"</formula>
    </cfRule>
  </conditionalFormatting>
  <conditionalFormatting sqref="E5:E11 B5:B11">
    <cfRule type="expression" dxfId="116" priority="4">
      <formula>#REF!=""</formula>
    </cfRule>
  </conditionalFormatting>
  <conditionalFormatting sqref="E13:E43 C2:D3">
    <cfRule type="cellIs" dxfId="115" priority="10" operator="equal">
      <formula>"x"</formula>
    </cfRule>
    <cfRule type="cellIs" dxfId="114" priority="11" operator="equal">
      <formula>"o"</formula>
    </cfRule>
  </conditionalFormatting>
  <dataValidations count="1">
    <dataValidation allowBlank="1" sqref="E5:E11 E13:E43" xr:uid="{9903CBFB-7B4A-48EC-B2FF-425D007D1C1C}"/>
  </dataValidations>
  <hyperlinks>
    <hyperlink ref="C3" r:id="rId1" xr:uid="{2183FA1A-CCDE-4D4C-99E0-68B46AFCD44C}"/>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53CA4-A3F7-44E9-B791-C288DF803F12}">
  <sheetPr codeName="Sheet25"/>
  <dimension ref="B1:H44"/>
  <sheetViews>
    <sheetView zoomScaleNormal="100"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131</v>
      </c>
      <c r="D2" s="36"/>
      <c r="E2" s="36"/>
      <c r="F2" s="37"/>
      <c r="G2" s="25" t="s">
        <v>42</v>
      </c>
      <c r="H2" s="26">
        <v>45365</v>
      </c>
    </row>
    <row r="3" spans="2:8" ht="22.5" customHeight="1" thickBot="1">
      <c r="B3" s="27" t="s">
        <v>41</v>
      </c>
      <c r="C3" s="60" t="s">
        <v>193</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96</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131" t="str">
        <f>HYPERLINK("https://waic.jp/docs/UNDERSTANDING-WCAG20/navigation-mechanisms-skip", "2.4.1")</f>
        <v>2.4.1</v>
      </c>
      <c r="C25" s="129" t="s">
        <v>21</v>
      </c>
      <c r="D25" s="127" t="s">
        <v>92</v>
      </c>
      <c r="E25" s="125">
        <v>98</v>
      </c>
      <c r="F25" s="144" t="s">
        <v>208</v>
      </c>
      <c r="G25" s="144"/>
      <c r="H25" s="145"/>
    </row>
    <row r="26" spans="2:8" ht="22.5" customHeight="1">
      <c r="B26" s="132"/>
      <c r="C26" s="130"/>
      <c r="D26" s="128"/>
      <c r="E26" s="126"/>
      <c r="F26" s="133" t="s">
        <v>209</v>
      </c>
      <c r="G26" s="134"/>
      <c r="H26" s="135"/>
    </row>
    <row r="27" spans="2:8" ht="22.5" customHeight="1">
      <c r="B27" s="32" t="str">
        <f>HYPERLINK("https://waic.jp/docs/UNDERSTANDING-WCAG20/navigation-mechanisms-title", "2.4.2")</f>
        <v>2.4.2</v>
      </c>
      <c r="C27" s="12" t="s">
        <v>22</v>
      </c>
      <c r="D27" s="55" t="s">
        <v>92</v>
      </c>
      <c r="E27" s="58">
        <v>100</v>
      </c>
      <c r="F27" s="138"/>
      <c r="G27" s="138"/>
      <c r="H27" s="139"/>
    </row>
    <row r="28" spans="2:8" ht="22.5" customHeight="1">
      <c r="B28" s="32" t="str">
        <f>HYPERLINK("https://waic.jp/docs/UNDERSTANDING-WCAG20/navigation-mechanisms-focus-order", "2.4.3")</f>
        <v>2.4.3</v>
      </c>
      <c r="C28" s="12" t="s">
        <v>23</v>
      </c>
      <c r="D28" s="55" t="s">
        <v>92</v>
      </c>
      <c r="E28" s="58">
        <v>100</v>
      </c>
      <c r="F28" s="138"/>
      <c r="G28" s="138"/>
      <c r="H28" s="139"/>
    </row>
    <row r="29" spans="2:8" ht="22.5" customHeight="1">
      <c r="B29" s="32" t="str">
        <f>HYPERLINK("https://waic.jp/docs/UNDERSTANDING-WCAG20/navigation-mechanisms-refs", "2.4.4")</f>
        <v>2.4.4</v>
      </c>
      <c r="C29" s="12" t="s">
        <v>24</v>
      </c>
      <c r="D29" s="55" t="s">
        <v>92</v>
      </c>
      <c r="E29" s="58">
        <v>100</v>
      </c>
      <c r="F29" s="138"/>
      <c r="G29" s="138"/>
      <c r="H29" s="139"/>
    </row>
    <row r="30" spans="2:8" ht="22.5" customHeight="1">
      <c r="B30" s="32" t="str">
        <f>HYPERLINK("https://waic.jp/docs/UNDERSTANDING-WCAG20/navigation-mechanisms-mult-loc", "2.4.5")</f>
        <v>2.4.5</v>
      </c>
      <c r="C30" s="12" t="s">
        <v>25</v>
      </c>
      <c r="D30" s="55" t="s">
        <v>93</v>
      </c>
      <c r="E30" s="58">
        <v>100</v>
      </c>
      <c r="F30" s="138"/>
      <c r="G30" s="138"/>
      <c r="H30" s="139"/>
    </row>
    <row r="31" spans="2:8" ht="22.5" customHeight="1">
      <c r="B31" s="32" t="str">
        <f>HYPERLINK("https://waic.jp/docs/UNDERSTANDING-WCAG20/navigation-mechanisms-descriptive", "2.4.6")</f>
        <v>2.4.6</v>
      </c>
      <c r="C31" s="12" t="s">
        <v>26</v>
      </c>
      <c r="D31" s="55" t="s">
        <v>93</v>
      </c>
      <c r="E31" s="58">
        <v>100</v>
      </c>
      <c r="F31" s="138"/>
      <c r="G31" s="138"/>
      <c r="H31" s="139"/>
    </row>
    <row r="32" spans="2:8" ht="22.5" customHeight="1">
      <c r="B32" s="32" t="str">
        <f>HYPERLINK("https://waic.jp/docs/UNDERSTANDING-WCAG20/navigation-mechanisms-focus-visible", "2.4.7")</f>
        <v>2.4.7</v>
      </c>
      <c r="C32" s="12" t="s">
        <v>27</v>
      </c>
      <c r="D32" s="55" t="s">
        <v>93</v>
      </c>
      <c r="E32" s="58">
        <v>100</v>
      </c>
      <c r="F32" s="138"/>
      <c r="G32" s="138"/>
      <c r="H32" s="139"/>
    </row>
    <row r="33" spans="2:8" ht="22.5" customHeight="1">
      <c r="B33" s="32" t="str">
        <f>HYPERLINK("https://waic.jp/docs/UNDERSTANDING-WCAG20/meaning-doc-lang-id", "3.1.1")</f>
        <v>3.1.1</v>
      </c>
      <c r="C33" s="12" t="s">
        <v>28</v>
      </c>
      <c r="D33" s="55" t="s">
        <v>92</v>
      </c>
      <c r="E33" s="58">
        <v>100</v>
      </c>
      <c r="F33" s="138"/>
      <c r="G33" s="138"/>
      <c r="H33" s="139"/>
    </row>
    <row r="34" spans="2:8" ht="22.5" customHeight="1">
      <c r="B34" s="32" t="str">
        <f>HYPERLINK("https://waic.jp/docs/UNDERSTANDING-WCAG20/meaning-other-lang-id", "3.1.2")</f>
        <v>3.1.2</v>
      </c>
      <c r="C34" s="12" t="s">
        <v>29</v>
      </c>
      <c r="D34" s="55" t="s">
        <v>93</v>
      </c>
      <c r="E34" s="58">
        <v>100</v>
      </c>
      <c r="F34" s="138"/>
      <c r="G34" s="138"/>
      <c r="H34" s="139"/>
    </row>
    <row r="35" spans="2:8" ht="22.5" customHeight="1">
      <c r="B35" s="32" t="str">
        <f>HYPERLINK("https://waic.jp/docs/UNDERSTANDING-WCAG20/consistent-behavior-receive-focus", "3.2.1")</f>
        <v>3.2.1</v>
      </c>
      <c r="C35" s="12" t="s">
        <v>30</v>
      </c>
      <c r="D35" s="55" t="s">
        <v>92</v>
      </c>
      <c r="E35" s="58">
        <v>100</v>
      </c>
      <c r="F35" s="138"/>
      <c r="G35" s="138"/>
      <c r="H35" s="139"/>
    </row>
    <row r="36" spans="2:8" ht="22.5" customHeight="1">
      <c r="B36" s="32" t="str">
        <f>HYPERLINK("https://waic.jp/docs/UNDERSTANDING-WCAG20/consistent-behavior-unpredictable-change", "3.2.2")</f>
        <v>3.2.2</v>
      </c>
      <c r="C36" s="12" t="s">
        <v>31</v>
      </c>
      <c r="D36" s="55" t="s">
        <v>92</v>
      </c>
      <c r="E36" s="58">
        <v>100</v>
      </c>
      <c r="F36" s="138"/>
      <c r="G36" s="138"/>
      <c r="H36" s="139"/>
    </row>
    <row r="37" spans="2:8" ht="22.5" customHeight="1">
      <c r="B37" s="32" t="str">
        <f>HYPERLINK("https://waic.jp/docs/UNDERSTANDING-WCAG20/consistent-behavior-consistent-locations", "3.2.3")</f>
        <v>3.2.3</v>
      </c>
      <c r="C37" s="12" t="s">
        <v>32</v>
      </c>
      <c r="D37" s="55" t="s">
        <v>93</v>
      </c>
      <c r="E37" s="58">
        <v>100</v>
      </c>
      <c r="F37" s="138"/>
      <c r="G37" s="138"/>
      <c r="H37" s="139"/>
    </row>
    <row r="38" spans="2:8" ht="22.5" customHeight="1">
      <c r="B38" s="32" t="str">
        <f>HYPERLINK("https://waic.jp/docs/UNDERSTANDING-WCAG20/consistent-behavior-consistent-functionality", "3.2.4")</f>
        <v>3.2.4</v>
      </c>
      <c r="C38" s="12" t="s">
        <v>33</v>
      </c>
      <c r="D38" s="55" t="s">
        <v>93</v>
      </c>
      <c r="E38" s="58">
        <v>100</v>
      </c>
      <c r="F38" s="138"/>
      <c r="G38" s="138"/>
      <c r="H38" s="139"/>
    </row>
    <row r="39" spans="2:8" ht="22.5" customHeight="1">
      <c r="B39" s="32" t="str">
        <f>HYPERLINK("https://waic.jp/docs/UNDERSTANDING-WCAG20/minimize-error-identified", "3.3.1")</f>
        <v>3.3.1</v>
      </c>
      <c r="C39" s="12" t="s">
        <v>34</v>
      </c>
      <c r="D39" s="55" t="s">
        <v>92</v>
      </c>
      <c r="E39" s="58">
        <v>100</v>
      </c>
      <c r="F39" s="138"/>
      <c r="G39" s="138"/>
      <c r="H39" s="139"/>
    </row>
    <row r="40" spans="2:8" ht="22.5" customHeight="1">
      <c r="B40" s="32" t="str">
        <f>HYPERLINK("https://waic.jp/docs/UNDERSTANDING-WCAG20/minimize-error-cues", "3.3.2")</f>
        <v>3.3.2</v>
      </c>
      <c r="C40" s="12" t="s">
        <v>35</v>
      </c>
      <c r="D40" s="55" t="s">
        <v>92</v>
      </c>
      <c r="E40" s="58">
        <v>100</v>
      </c>
      <c r="F40" s="138"/>
      <c r="G40" s="138"/>
      <c r="H40" s="139"/>
    </row>
    <row r="41" spans="2:8" ht="22.5" customHeight="1">
      <c r="B41" s="32" t="str">
        <f>HYPERLINK("https://waic.jp/docs/UNDERSTANDING-WCAG20/minimize-error-suggestions", "3.3.3")</f>
        <v>3.3.3</v>
      </c>
      <c r="C41" s="12" t="s">
        <v>36</v>
      </c>
      <c r="D41" s="55" t="s">
        <v>93</v>
      </c>
      <c r="E41" s="58">
        <v>100</v>
      </c>
      <c r="F41" s="138"/>
      <c r="G41" s="138"/>
      <c r="H41" s="139"/>
    </row>
    <row r="42" spans="2:8" ht="22.5" customHeight="1">
      <c r="B42" s="32" t="str">
        <f>HYPERLINK("https://waic.jp/docs/UNDERSTANDING-WCAG20/minimize-error-reversible", "3.3.4")</f>
        <v>3.3.4</v>
      </c>
      <c r="C42" s="12" t="s">
        <v>37</v>
      </c>
      <c r="D42" s="55" t="s">
        <v>93</v>
      </c>
      <c r="E42" s="58">
        <v>100</v>
      </c>
      <c r="F42" s="138"/>
      <c r="G42" s="138"/>
      <c r="H42" s="139"/>
    </row>
    <row r="43" spans="2:8" ht="22.5" customHeight="1">
      <c r="B43" s="32" t="str">
        <f>HYPERLINK("https://waic.jp/docs/UNDERSTANDING-WCAG20/ensure-compat-parses", "4.1.1")</f>
        <v>4.1.1</v>
      </c>
      <c r="C43" s="12" t="s">
        <v>38</v>
      </c>
      <c r="D43" s="55" t="s">
        <v>92</v>
      </c>
      <c r="E43" s="58">
        <v>100</v>
      </c>
      <c r="F43" s="138"/>
      <c r="G43" s="138"/>
      <c r="H43" s="139"/>
    </row>
    <row r="44" spans="2:8" ht="22.5" customHeight="1" thickBot="1">
      <c r="B44" s="33" t="str">
        <f>HYPERLINK("https://waic.jp/docs/UNDERSTANDING-WCAG20/ensure-compat-rsv", "4.1.2")</f>
        <v>4.1.2</v>
      </c>
      <c r="C44" s="34" t="s">
        <v>39</v>
      </c>
      <c r="D44" s="29" t="s">
        <v>92</v>
      </c>
      <c r="E44" s="59">
        <v>100</v>
      </c>
      <c r="F44" s="146"/>
      <c r="G44" s="146"/>
      <c r="H44" s="147"/>
    </row>
  </sheetData>
  <mergeCells count="50">
    <mergeCell ref="F8:H8"/>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4:H34"/>
    <mergeCell ref="F22:H22"/>
    <mergeCell ref="F23:H23"/>
    <mergeCell ref="F24:H24"/>
    <mergeCell ref="F27:H27"/>
    <mergeCell ref="F28:H28"/>
    <mergeCell ref="F29:H29"/>
    <mergeCell ref="F30:H30"/>
    <mergeCell ref="F31:H31"/>
    <mergeCell ref="F32:H32"/>
    <mergeCell ref="F33:H33"/>
    <mergeCell ref="F41:H41"/>
    <mergeCell ref="F42:H42"/>
    <mergeCell ref="F43:H43"/>
    <mergeCell ref="F44:H44"/>
    <mergeCell ref="F35:H35"/>
    <mergeCell ref="F36:H36"/>
    <mergeCell ref="F37:H37"/>
    <mergeCell ref="F38:H38"/>
    <mergeCell ref="F39:H39"/>
    <mergeCell ref="F40:H40"/>
    <mergeCell ref="B11:B12"/>
    <mergeCell ref="C11:C12"/>
    <mergeCell ref="D11:D12"/>
    <mergeCell ref="E11:E12"/>
    <mergeCell ref="F11:H11"/>
    <mergeCell ref="F12:H12"/>
    <mergeCell ref="B25:B26"/>
    <mergeCell ref="C25:C26"/>
    <mergeCell ref="D25:D26"/>
    <mergeCell ref="E25:E26"/>
    <mergeCell ref="F25:H25"/>
    <mergeCell ref="F26:H26"/>
  </mergeCells>
  <phoneticPr fontId="2"/>
  <conditionalFormatting sqref="B27:B44">
    <cfRule type="expression" dxfId="113" priority="18">
      <formula>#REF!=""</formula>
    </cfRule>
  </conditionalFormatting>
  <conditionalFormatting sqref="D5:D11">
    <cfRule type="expression" dxfId="112" priority="5">
      <formula>#REF!=""</formula>
    </cfRule>
  </conditionalFormatting>
  <conditionalFormatting sqref="D25">
    <cfRule type="expression" dxfId="111" priority="1">
      <formula>#REF!=""</formula>
    </cfRule>
  </conditionalFormatting>
  <conditionalFormatting sqref="D13:E24 D27:E44">
    <cfRule type="expression" dxfId="110" priority="17">
      <formula>#REF!=""</formula>
    </cfRule>
  </conditionalFormatting>
  <conditionalFormatting sqref="E4:E11">
    <cfRule type="cellIs" dxfId="109" priority="6" operator="equal">
      <formula>"x"</formula>
    </cfRule>
    <cfRule type="cellIs" dxfId="108" priority="7" operator="equal">
      <formula>"o"</formula>
    </cfRule>
  </conditionalFormatting>
  <conditionalFormatting sqref="E5:E11 B5:B11">
    <cfRule type="expression" dxfId="107" priority="8">
      <formula>#REF!=""</formula>
    </cfRule>
  </conditionalFormatting>
  <conditionalFormatting sqref="E13:E24 E27:E44 C2:D3">
    <cfRule type="cellIs" dxfId="106" priority="19" operator="equal">
      <formula>"x"</formula>
    </cfRule>
    <cfRule type="cellIs" dxfId="105" priority="20" operator="equal">
      <formula>"o"</formula>
    </cfRule>
  </conditionalFormatting>
  <conditionalFormatting sqref="E25 B13:B25">
    <cfRule type="expression" dxfId="104" priority="4">
      <formula>#REF!=""</formula>
    </cfRule>
  </conditionalFormatting>
  <conditionalFormatting sqref="E25">
    <cfRule type="cellIs" dxfId="103" priority="2" operator="equal">
      <formula>"x"</formula>
    </cfRule>
    <cfRule type="cellIs" dxfId="102" priority="3" operator="equal">
      <formula>"o"</formula>
    </cfRule>
  </conditionalFormatting>
  <dataValidations count="1">
    <dataValidation allowBlank="1" sqref="E5:E11 E13:E25 E27:E44" xr:uid="{D00E5BAA-06CF-4484-B5B4-674C6D4E49F5}"/>
  </dataValidations>
  <hyperlinks>
    <hyperlink ref="C3" r:id="rId1" xr:uid="{4945B186-5E2F-44F8-9C2A-BCCCC51C25DA}"/>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799F4-5B7F-4B3A-951C-DD4039B5A25B}">
  <sheetPr codeName="Sheet26"/>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198</v>
      </c>
      <c r="D2" s="36"/>
      <c r="E2" s="36"/>
      <c r="F2" s="37"/>
      <c r="G2" s="25" t="s">
        <v>42</v>
      </c>
      <c r="H2" s="26">
        <v>45365</v>
      </c>
    </row>
    <row r="3" spans="2:8" ht="22.5" customHeight="1" thickBot="1">
      <c r="B3" s="27" t="s">
        <v>41</v>
      </c>
      <c r="C3" s="60" t="s">
        <v>167</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8">
        <v>100</v>
      </c>
      <c r="F27" s="138"/>
      <c r="G27" s="138"/>
      <c r="H27" s="139"/>
    </row>
    <row r="28" spans="2:8" ht="22.5" customHeight="1">
      <c r="B28" s="32" t="str">
        <f>HYPERLINK("https://waic.jp/docs/UNDERSTANDING-WCAG20/navigation-mechanisms-focus-order", "2.4.3")</f>
        <v>2.4.3</v>
      </c>
      <c r="C28" s="12" t="s">
        <v>23</v>
      </c>
      <c r="D28" s="55" t="s">
        <v>92</v>
      </c>
      <c r="E28" s="58">
        <v>100</v>
      </c>
      <c r="F28" s="138"/>
      <c r="G28" s="138"/>
      <c r="H28" s="139"/>
    </row>
    <row r="29" spans="2:8" ht="22.5" customHeight="1">
      <c r="B29" s="32" t="str">
        <f>HYPERLINK("https://waic.jp/docs/UNDERSTANDING-WCAG20/navigation-mechanisms-refs", "2.4.4")</f>
        <v>2.4.4</v>
      </c>
      <c r="C29" s="12" t="s">
        <v>24</v>
      </c>
      <c r="D29" s="55" t="s">
        <v>92</v>
      </c>
      <c r="E29" s="58">
        <v>100</v>
      </c>
      <c r="F29" s="138"/>
      <c r="G29" s="138"/>
      <c r="H29" s="139"/>
    </row>
    <row r="30" spans="2:8" ht="22.5" customHeight="1">
      <c r="B30" s="32" t="str">
        <f>HYPERLINK("https://waic.jp/docs/UNDERSTANDING-WCAG20/navigation-mechanisms-mult-loc", "2.4.5")</f>
        <v>2.4.5</v>
      </c>
      <c r="C30" s="12" t="s">
        <v>25</v>
      </c>
      <c r="D30" s="55" t="s">
        <v>93</v>
      </c>
      <c r="E30" s="58">
        <v>100</v>
      </c>
      <c r="F30" s="138"/>
      <c r="G30" s="138"/>
      <c r="H30" s="139"/>
    </row>
    <row r="31" spans="2:8" ht="22.5" customHeight="1">
      <c r="B31" s="32" t="str">
        <f>HYPERLINK("https://waic.jp/docs/UNDERSTANDING-WCAG20/navigation-mechanisms-descriptive", "2.4.6")</f>
        <v>2.4.6</v>
      </c>
      <c r="C31" s="12" t="s">
        <v>26</v>
      </c>
      <c r="D31" s="55" t="s">
        <v>93</v>
      </c>
      <c r="E31" s="58">
        <v>100</v>
      </c>
      <c r="F31" s="138"/>
      <c r="G31" s="138"/>
      <c r="H31" s="139"/>
    </row>
    <row r="32" spans="2:8" ht="22.5" customHeight="1">
      <c r="B32" s="32" t="str">
        <f>HYPERLINK("https://waic.jp/docs/UNDERSTANDING-WCAG20/navigation-mechanisms-focus-visible", "2.4.7")</f>
        <v>2.4.7</v>
      </c>
      <c r="C32" s="12" t="s">
        <v>27</v>
      </c>
      <c r="D32" s="55" t="s">
        <v>93</v>
      </c>
      <c r="E32" s="58">
        <v>100</v>
      </c>
      <c r="F32" s="138"/>
      <c r="G32" s="138"/>
      <c r="H32" s="139"/>
    </row>
    <row r="33" spans="2:8" ht="22.5" customHeight="1">
      <c r="B33" s="32" t="str">
        <f>HYPERLINK("https://waic.jp/docs/UNDERSTANDING-WCAG20/meaning-doc-lang-id", "3.1.1")</f>
        <v>3.1.1</v>
      </c>
      <c r="C33" s="12" t="s">
        <v>28</v>
      </c>
      <c r="D33" s="55" t="s">
        <v>92</v>
      </c>
      <c r="E33" s="58">
        <v>100</v>
      </c>
      <c r="F33" s="138"/>
      <c r="G33" s="138"/>
      <c r="H33" s="139"/>
    </row>
    <row r="34" spans="2:8" ht="22.5" customHeight="1">
      <c r="B34" s="32" t="str">
        <f>HYPERLINK("https://waic.jp/docs/UNDERSTANDING-WCAG20/meaning-other-lang-id", "3.1.2")</f>
        <v>3.1.2</v>
      </c>
      <c r="C34" s="12" t="s">
        <v>29</v>
      </c>
      <c r="D34" s="55" t="s">
        <v>93</v>
      </c>
      <c r="E34" s="58">
        <v>100</v>
      </c>
      <c r="F34" s="138"/>
      <c r="G34" s="138"/>
      <c r="H34" s="139"/>
    </row>
    <row r="35" spans="2:8" ht="22.5" customHeight="1">
      <c r="B35" s="32" t="str">
        <f>HYPERLINK("https://waic.jp/docs/UNDERSTANDING-WCAG20/consistent-behavior-receive-focus", "3.2.1")</f>
        <v>3.2.1</v>
      </c>
      <c r="C35" s="12" t="s">
        <v>30</v>
      </c>
      <c r="D35" s="55" t="s">
        <v>92</v>
      </c>
      <c r="E35" s="58">
        <v>100</v>
      </c>
      <c r="F35" s="138"/>
      <c r="G35" s="138"/>
      <c r="H35" s="139"/>
    </row>
    <row r="36" spans="2:8" ht="22.5" customHeight="1">
      <c r="B36" s="32" t="str">
        <f>HYPERLINK("https://waic.jp/docs/UNDERSTANDING-WCAG20/consistent-behavior-unpredictable-change", "3.2.2")</f>
        <v>3.2.2</v>
      </c>
      <c r="C36" s="12" t="s">
        <v>31</v>
      </c>
      <c r="D36" s="55" t="s">
        <v>92</v>
      </c>
      <c r="E36" s="58">
        <v>100</v>
      </c>
      <c r="F36" s="138"/>
      <c r="G36" s="138"/>
      <c r="H36" s="139"/>
    </row>
    <row r="37" spans="2:8" ht="22.5" customHeight="1">
      <c r="B37" s="32" t="str">
        <f>HYPERLINK("https://waic.jp/docs/UNDERSTANDING-WCAG20/consistent-behavior-consistent-locations", "3.2.3")</f>
        <v>3.2.3</v>
      </c>
      <c r="C37" s="12" t="s">
        <v>32</v>
      </c>
      <c r="D37" s="55" t="s">
        <v>93</v>
      </c>
      <c r="E37" s="58">
        <v>100</v>
      </c>
      <c r="F37" s="138"/>
      <c r="G37" s="138"/>
      <c r="H37" s="139"/>
    </row>
    <row r="38" spans="2:8" ht="22.5" customHeight="1">
      <c r="B38" s="32" t="str">
        <f>HYPERLINK("https://waic.jp/docs/UNDERSTANDING-WCAG20/consistent-behavior-consistent-functionality", "3.2.4")</f>
        <v>3.2.4</v>
      </c>
      <c r="C38" s="12" t="s">
        <v>33</v>
      </c>
      <c r="D38" s="55" t="s">
        <v>93</v>
      </c>
      <c r="E38" s="58">
        <v>100</v>
      </c>
      <c r="F38" s="138"/>
      <c r="G38" s="138"/>
      <c r="H38" s="139"/>
    </row>
    <row r="39" spans="2:8" ht="22.5" customHeight="1">
      <c r="B39" s="32" t="str">
        <f>HYPERLINK("https://waic.jp/docs/UNDERSTANDING-WCAG20/minimize-error-identified", "3.3.1")</f>
        <v>3.3.1</v>
      </c>
      <c r="C39" s="12" t="s">
        <v>34</v>
      </c>
      <c r="D39" s="55" t="s">
        <v>92</v>
      </c>
      <c r="E39" s="58">
        <v>100</v>
      </c>
      <c r="F39" s="138"/>
      <c r="G39" s="138"/>
      <c r="H39" s="139"/>
    </row>
    <row r="40" spans="2:8" ht="22.5" customHeight="1">
      <c r="B40" s="32" t="str">
        <f>HYPERLINK("https://waic.jp/docs/UNDERSTANDING-WCAG20/minimize-error-cues", "3.3.2")</f>
        <v>3.3.2</v>
      </c>
      <c r="C40" s="12" t="s">
        <v>35</v>
      </c>
      <c r="D40" s="55" t="s">
        <v>92</v>
      </c>
      <c r="E40" s="58">
        <v>100</v>
      </c>
      <c r="F40" s="138"/>
      <c r="G40" s="138"/>
      <c r="H40" s="139"/>
    </row>
    <row r="41" spans="2:8" ht="22.5" customHeight="1">
      <c r="B41" s="32" t="str">
        <f>HYPERLINK("https://waic.jp/docs/UNDERSTANDING-WCAG20/minimize-error-suggestions", "3.3.3")</f>
        <v>3.3.3</v>
      </c>
      <c r="C41" s="12" t="s">
        <v>36</v>
      </c>
      <c r="D41" s="55" t="s">
        <v>93</v>
      </c>
      <c r="E41" s="58">
        <v>100</v>
      </c>
      <c r="F41" s="138"/>
      <c r="G41" s="138"/>
      <c r="H41" s="139"/>
    </row>
    <row r="42" spans="2:8" ht="22.5" customHeight="1">
      <c r="B42" s="32" t="str">
        <f>HYPERLINK("https://waic.jp/docs/UNDERSTANDING-WCAG20/minimize-error-reversible", "3.3.4")</f>
        <v>3.3.4</v>
      </c>
      <c r="C42" s="12" t="s">
        <v>37</v>
      </c>
      <c r="D42" s="55" t="s">
        <v>93</v>
      </c>
      <c r="E42" s="58">
        <v>100</v>
      </c>
      <c r="F42" s="138"/>
      <c r="G42" s="138"/>
      <c r="H42" s="139"/>
    </row>
    <row r="43" spans="2:8" ht="22.5" customHeight="1">
      <c r="B43" s="32" t="str">
        <f>HYPERLINK("https://waic.jp/docs/UNDERSTANDING-WCAG20/ensure-compat-parses", "4.1.1")</f>
        <v>4.1.1</v>
      </c>
      <c r="C43" s="12" t="s">
        <v>38</v>
      </c>
      <c r="D43" s="55" t="s">
        <v>92</v>
      </c>
      <c r="E43" s="58">
        <v>100</v>
      </c>
      <c r="F43" s="138"/>
      <c r="G43" s="138"/>
      <c r="H43" s="139"/>
    </row>
    <row r="44" spans="2:8" ht="22.5" customHeight="1" thickBot="1">
      <c r="B44" s="33" t="str">
        <f>HYPERLINK("https://waic.jp/docs/UNDERSTANDING-WCAG20/ensure-compat-rsv", "4.1.2")</f>
        <v>4.1.2</v>
      </c>
      <c r="C44" s="34" t="s">
        <v>39</v>
      </c>
      <c r="D44" s="29" t="s">
        <v>92</v>
      </c>
      <c r="E44" s="59">
        <v>100</v>
      </c>
      <c r="F44" s="146"/>
      <c r="G44" s="146"/>
      <c r="H44" s="147"/>
    </row>
  </sheetData>
  <mergeCells count="50">
    <mergeCell ref="F8:H8"/>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4:H34"/>
    <mergeCell ref="F22:H22"/>
    <mergeCell ref="F23:H23"/>
    <mergeCell ref="F24:H24"/>
    <mergeCell ref="F27:H27"/>
    <mergeCell ref="F28:H28"/>
    <mergeCell ref="F29:H29"/>
    <mergeCell ref="F30:H30"/>
    <mergeCell ref="F31:H31"/>
    <mergeCell ref="F32:H32"/>
    <mergeCell ref="F33:H33"/>
    <mergeCell ref="F41:H41"/>
    <mergeCell ref="F42:H42"/>
    <mergeCell ref="F43:H43"/>
    <mergeCell ref="F44:H44"/>
    <mergeCell ref="F35:H35"/>
    <mergeCell ref="F36:H36"/>
    <mergeCell ref="F37:H37"/>
    <mergeCell ref="F38:H38"/>
    <mergeCell ref="F39:H39"/>
    <mergeCell ref="F40:H40"/>
    <mergeCell ref="B11:B12"/>
    <mergeCell ref="C11:C12"/>
    <mergeCell ref="D11:D12"/>
    <mergeCell ref="E11:E12"/>
    <mergeCell ref="F11:H11"/>
    <mergeCell ref="F12:H12"/>
    <mergeCell ref="B25:B26"/>
    <mergeCell ref="C25:C26"/>
    <mergeCell ref="D25:D26"/>
    <mergeCell ref="E25:E26"/>
    <mergeCell ref="F25:H25"/>
    <mergeCell ref="F26:H26"/>
  </mergeCells>
  <phoneticPr fontId="2"/>
  <conditionalFormatting sqref="B27:B44">
    <cfRule type="expression" dxfId="101" priority="17">
      <formula>#REF!=""</formula>
    </cfRule>
  </conditionalFormatting>
  <conditionalFormatting sqref="D5:D11">
    <cfRule type="expression" dxfId="100" priority="5">
      <formula>#REF!=""</formula>
    </cfRule>
  </conditionalFormatting>
  <conditionalFormatting sqref="D25">
    <cfRule type="expression" dxfId="99" priority="1">
      <formula>#REF!=""</formula>
    </cfRule>
  </conditionalFormatting>
  <conditionalFormatting sqref="D13:E24 D27:E44">
    <cfRule type="expression" dxfId="98" priority="16">
      <formula>#REF!=""</formula>
    </cfRule>
  </conditionalFormatting>
  <conditionalFormatting sqref="E4:E11">
    <cfRule type="cellIs" dxfId="97" priority="6" operator="equal">
      <formula>"x"</formula>
    </cfRule>
    <cfRule type="cellIs" dxfId="96" priority="7" operator="equal">
      <formula>"o"</formula>
    </cfRule>
  </conditionalFormatting>
  <conditionalFormatting sqref="E5:E11 B5:B11">
    <cfRule type="expression" dxfId="95" priority="8">
      <formula>#REF!=""</formula>
    </cfRule>
  </conditionalFormatting>
  <conditionalFormatting sqref="E13:E24 E27:E44 C2:D3">
    <cfRule type="cellIs" dxfId="94" priority="25" operator="equal">
      <formula>"x"</formula>
    </cfRule>
    <cfRule type="cellIs" dxfId="93" priority="26" operator="equal">
      <formula>"o"</formula>
    </cfRule>
  </conditionalFormatting>
  <conditionalFormatting sqref="E25 B13:B25">
    <cfRule type="expression" dxfId="92" priority="4">
      <formula>#REF!=""</formula>
    </cfRule>
  </conditionalFormatting>
  <conditionalFormatting sqref="E25">
    <cfRule type="cellIs" dxfId="91" priority="2" operator="equal">
      <formula>"x"</formula>
    </cfRule>
    <cfRule type="cellIs" dxfId="90" priority="3" operator="equal">
      <formula>"o"</formula>
    </cfRule>
  </conditionalFormatting>
  <dataValidations count="1">
    <dataValidation allowBlank="1" sqref="E5:E11 E13:E25 E27:E44" xr:uid="{96EAB1E3-E632-4A9B-8D05-592ACDFB7B4C}"/>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8EBE-2A40-41FA-856C-0710053B4FCA}">
  <sheetPr codeName="Sheet27"/>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143</v>
      </c>
      <c r="D2" s="36"/>
      <c r="E2" s="36"/>
      <c r="F2" s="37"/>
      <c r="G2" s="25" t="s">
        <v>42</v>
      </c>
      <c r="H2" s="26">
        <v>45365</v>
      </c>
    </row>
    <row r="3" spans="2:8" ht="22.5" customHeight="1" thickBot="1">
      <c r="B3" s="27" t="s">
        <v>41</v>
      </c>
      <c r="C3" s="60" t="s">
        <v>166</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8">
        <v>100</v>
      </c>
      <c r="F27" s="138"/>
      <c r="G27" s="138"/>
      <c r="H27" s="139"/>
    </row>
    <row r="28" spans="2:8" ht="22.5" customHeight="1">
      <c r="B28" s="32" t="str">
        <f>HYPERLINK("https://waic.jp/docs/UNDERSTANDING-WCAG20/navigation-mechanisms-focus-order", "2.4.3")</f>
        <v>2.4.3</v>
      </c>
      <c r="C28" s="12" t="s">
        <v>23</v>
      </c>
      <c r="D28" s="55" t="s">
        <v>92</v>
      </c>
      <c r="E28" s="58">
        <v>100</v>
      </c>
      <c r="F28" s="138"/>
      <c r="G28" s="138"/>
      <c r="H28" s="139"/>
    </row>
    <row r="29" spans="2:8" ht="22.5" customHeight="1">
      <c r="B29" s="32" t="str">
        <f>HYPERLINK("https://waic.jp/docs/UNDERSTANDING-WCAG20/navigation-mechanisms-refs", "2.4.4")</f>
        <v>2.4.4</v>
      </c>
      <c r="C29" s="12" t="s">
        <v>24</v>
      </c>
      <c r="D29" s="55" t="s">
        <v>92</v>
      </c>
      <c r="E29" s="58">
        <v>100</v>
      </c>
      <c r="F29" s="138"/>
      <c r="G29" s="138"/>
      <c r="H29" s="139"/>
    </row>
    <row r="30" spans="2:8" ht="22.5" customHeight="1">
      <c r="B30" s="32" t="str">
        <f>HYPERLINK("https://waic.jp/docs/UNDERSTANDING-WCAG20/navigation-mechanisms-mult-loc", "2.4.5")</f>
        <v>2.4.5</v>
      </c>
      <c r="C30" s="12" t="s">
        <v>25</v>
      </c>
      <c r="D30" s="55" t="s">
        <v>93</v>
      </c>
      <c r="E30" s="58">
        <v>100</v>
      </c>
      <c r="F30" s="138"/>
      <c r="G30" s="138"/>
      <c r="H30" s="139"/>
    </row>
    <row r="31" spans="2:8" ht="22.5" customHeight="1">
      <c r="B31" s="32" t="str">
        <f>HYPERLINK("https://waic.jp/docs/UNDERSTANDING-WCAG20/navigation-mechanisms-descriptive", "2.4.6")</f>
        <v>2.4.6</v>
      </c>
      <c r="C31" s="12" t="s">
        <v>26</v>
      </c>
      <c r="D31" s="55" t="s">
        <v>93</v>
      </c>
      <c r="E31" s="58">
        <v>100</v>
      </c>
      <c r="F31" s="138"/>
      <c r="G31" s="138"/>
      <c r="H31" s="139"/>
    </row>
    <row r="32" spans="2:8" ht="22.5" customHeight="1">
      <c r="B32" s="32" t="str">
        <f>HYPERLINK("https://waic.jp/docs/UNDERSTANDING-WCAG20/navigation-mechanisms-focus-visible", "2.4.7")</f>
        <v>2.4.7</v>
      </c>
      <c r="C32" s="12" t="s">
        <v>27</v>
      </c>
      <c r="D32" s="55" t="s">
        <v>93</v>
      </c>
      <c r="E32" s="58">
        <v>100</v>
      </c>
      <c r="F32" s="138"/>
      <c r="G32" s="138"/>
      <c r="H32" s="139"/>
    </row>
    <row r="33" spans="2:8" ht="22.5" customHeight="1">
      <c r="B33" s="32" t="str">
        <f>HYPERLINK("https://waic.jp/docs/UNDERSTANDING-WCAG20/meaning-doc-lang-id", "3.1.1")</f>
        <v>3.1.1</v>
      </c>
      <c r="C33" s="12" t="s">
        <v>28</v>
      </c>
      <c r="D33" s="55" t="s">
        <v>92</v>
      </c>
      <c r="E33" s="58">
        <v>100</v>
      </c>
      <c r="F33" s="138"/>
      <c r="G33" s="138"/>
      <c r="H33" s="139"/>
    </row>
    <row r="34" spans="2:8" ht="22.5" customHeight="1">
      <c r="B34" s="32" t="str">
        <f>HYPERLINK("https://waic.jp/docs/UNDERSTANDING-WCAG20/meaning-other-lang-id", "3.1.2")</f>
        <v>3.1.2</v>
      </c>
      <c r="C34" s="12" t="s">
        <v>29</v>
      </c>
      <c r="D34" s="55" t="s">
        <v>93</v>
      </c>
      <c r="E34" s="58">
        <v>100</v>
      </c>
      <c r="F34" s="138"/>
      <c r="G34" s="138"/>
      <c r="H34" s="139"/>
    </row>
    <row r="35" spans="2:8" ht="22.5" customHeight="1">
      <c r="B35" s="32" t="str">
        <f>HYPERLINK("https://waic.jp/docs/UNDERSTANDING-WCAG20/consistent-behavior-receive-focus", "3.2.1")</f>
        <v>3.2.1</v>
      </c>
      <c r="C35" s="12" t="s">
        <v>30</v>
      </c>
      <c r="D35" s="55" t="s">
        <v>92</v>
      </c>
      <c r="E35" s="58">
        <v>100</v>
      </c>
      <c r="F35" s="138"/>
      <c r="G35" s="138"/>
      <c r="H35" s="139"/>
    </row>
    <row r="36" spans="2:8" ht="22.5" customHeight="1">
      <c r="B36" s="32" t="str">
        <f>HYPERLINK("https://waic.jp/docs/UNDERSTANDING-WCAG20/consistent-behavior-unpredictable-change", "3.2.2")</f>
        <v>3.2.2</v>
      </c>
      <c r="C36" s="12" t="s">
        <v>31</v>
      </c>
      <c r="D36" s="55" t="s">
        <v>92</v>
      </c>
      <c r="E36" s="58">
        <v>100</v>
      </c>
      <c r="F36" s="138"/>
      <c r="G36" s="138"/>
      <c r="H36" s="139"/>
    </row>
    <row r="37" spans="2:8" ht="22.5" customHeight="1">
      <c r="B37" s="32" t="str">
        <f>HYPERLINK("https://waic.jp/docs/UNDERSTANDING-WCAG20/consistent-behavior-consistent-locations", "3.2.3")</f>
        <v>3.2.3</v>
      </c>
      <c r="C37" s="12" t="s">
        <v>32</v>
      </c>
      <c r="D37" s="55" t="s">
        <v>93</v>
      </c>
      <c r="E37" s="58">
        <v>100</v>
      </c>
      <c r="F37" s="138"/>
      <c r="G37" s="138"/>
      <c r="H37" s="139"/>
    </row>
    <row r="38" spans="2:8" ht="22.5" customHeight="1">
      <c r="B38" s="32" t="str">
        <f>HYPERLINK("https://waic.jp/docs/UNDERSTANDING-WCAG20/consistent-behavior-consistent-functionality", "3.2.4")</f>
        <v>3.2.4</v>
      </c>
      <c r="C38" s="12" t="s">
        <v>33</v>
      </c>
      <c r="D38" s="55" t="s">
        <v>93</v>
      </c>
      <c r="E38" s="58">
        <v>100</v>
      </c>
      <c r="F38" s="138"/>
      <c r="G38" s="138"/>
      <c r="H38" s="139"/>
    </row>
    <row r="39" spans="2:8" ht="22.5" customHeight="1">
      <c r="B39" s="32" t="str">
        <f>HYPERLINK("https://waic.jp/docs/UNDERSTANDING-WCAG20/minimize-error-identified", "3.3.1")</f>
        <v>3.3.1</v>
      </c>
      <c r="C39" s="12" t="s">
        <v>34</v>
      </c>
      <c r="D39" s="55" t="s">
        <v>92</v>
      </c>
      <c r="E39" s="58">
        <v>100</v>
      </c>
      <c r="F39" s="138"/>
      <c r="G39" s="138"/>
      <c r="H39" s="139"/>
    </row>
    <row r="40" spans="2:8" ht="22.5" customHeight="1">
      <c r="B40" s="32" t="str">
        <f>HYPERLINK("https://waic.jp/docs/UNDERSTANDING-WCAG20/minimize-error-cues", "3.3.2")</f>
        <v>3.3.2</v>
      </c>
      <c r="C40" s="12" t="s">
        <v>35</v>
      </c>
      <c r="D40" s="55" t="s">
        <v>92</v>
      </c>
      <c r="E40" s="58">
        <v>100</v>
      </c>
      <c r="F40" s="138"/>
      <c r="G40" s="138"/>
      <c r="H40" s="139"/>
    </row>
    <row r="41" spans="2:8" ht="22.5" customHeight="1">
      <c r="B41" s="32" t="str">
        <f>HYPERLINK("https://waic.jp/docs/UNDERSTANDING-WCAG20/minimize-error-suggestions", "3.3.3")</f>
        <v>3.3.3</v>
      </c>
      <c r="C41" s="12" t="s">
        <v>36</v>
      </c>
      <c r="D41" s="55" t="s">
        <v>93</v>
      </c>
      <c r="E41" s="58">
        <v>100</v>
      </c>
      <c r="F41" s="138"/>
      <c r="G41" s="138"/>
      <c r="H41" s="139"/>
    </row>
    <row r="42" spans="2:8" ht="22.5" customHeight="1">
      <c r="B42" s="32" t="str">
        <f>HYPERLINK("https://waic.jp/docs/UNDERSTANDING-WCAG20/minimize-error-reversible", "3.3.4")</f>
        <v>3.3.4</v>
      </c>
      <c r="C42" s="12" t="s">
        <v>37</v>
      </c>
      <c r="D42" s="55" t="s">
        <v>93</v>
      </c>
      <c r="E42" s="58">
        <v>100</v>
      </c>
      <c r="F42" s="138"/>
      <c r="G42" s="138"/>
      <c r="H42" s="139"/>
    </row>
    <row r="43" spans="2:8" ht="22.5" customHeight="1">
      <c r="B43" s="32" t="str">
        <f>HYPERLINK("https://waic.jp/docs/UNDERSTANDING-WCAG20/ensure-compat-parses", "4.1.1")</f>
        <v>4.1.1</v>
      </c>
      <c r="C43" s="12" t="s">
        <v>38</v>
      </c>
      <c r="D43" s="55" t="s">
        <v>92</v>
      </c>
      <c r="E43" s="58">
        <v>100</v>
      </c>
      <c r="F43" s="138"/>
      <c r="G43" s="138"/>
      <c r="H43" s="139"/>
    </row>
    <row r="44" spans="2:8" ht="22.5" customHeight="1" thickBot="1">
      <c r="B44" s="33" t="str">
        <f>HYPERLINK("https://waic.jp/docs/UNDERSTANDING-WCAG20/ensure-compat-rsv", "4.1.2")</f>
        <v>4.1.2</v>
      </c>
      <c r="C44" s="34" t="s">
        <v>39</v>
      </c>
      <c r="D44" s="29" t="s">
        <v>92</v>
      </c>
      <c r="E44" s="59">
        <v>100</v>
      </c>
      <c r="F44" s="146"/>
      <c r="G44" s="146"/>
      <c r="H44" s="147"/>
    </row>
  </sheetData>
  <mergeCells count="50">
    <mergeCell ref="F8:H8"/>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4:H34"/>
    <mergeCell ref="F22:H22"/>
    <mergeCell ref="F23:H23"/>
    <mergeCell ref="F24:H24"/>
    <mergeCell ref="F27:H27"/>
    <mergeCell ref="F28:H28"/>
    <mergeCell ref="F29:H29"/>
    <mergeCell ref="F30:H30"/>
    <mergeCell ref="F31:H31"/>
    <mergeCell ref="F32:H32"/>
    <mergeCell ref="F33:H33"/>
    <mergeCell ref="F41:H41"/>
    <mergeCell ref="F42:H42"/>
    <mergeCell ref="F43:H43"/>
    <mergeCell ref="F44:H44"/>
    <mergeCell ref="F35:H35"/>
    <mergeCell ref="F36:H36"/>
    <mergeCell ref="F37:H37"/>
    <mergeCell ref="F38:H38"/>
    <mergeCell ref="F39:H39"/>
    <mergeCell ref="F40:H40"/>
    <mergeCell ref="B11:B12"/>
    <mergeCell ref="C11:C12"/>
    <mergeCell ref="D11:D12"/>
    <mergeCell ref="E11:E12"/>
    <mergeCell ref="F11:H11"/>
    <mergeCell ref="F12:H12"/>
    <mergeCell ref="B25:B26"/>
    <mergeCell ref="C25:C26"/>
    <mergeCell ref="D25:D26"/>
    <mergeCell ref="E25:E26"/>
    <mergeCell ref="F25:H25"/>
    <mergeCell ref="F26:H26"/>
  </mergeCells>
  <phoneticPr fontId="2"/>
  <conditionalFormatting sqref="B27:B44">
    <cfRule type="expression" dxfId="89" priority="17">
      <formula>#REF!=""</formula>
    </cfRule>
  </conditionalFormatting>
  <conditionalFormatting sqref="D5:D11">
    <cfRule type="expression" dxfId="88" priority="5">
      <formula>#REF!=""</formula>
    </cfRule>
  </conditionalFormatting>
  <conditionalFormatting sqref="D25">
    <cfRule type="expression" dxfId="87" priority="1">
      <formula>#REF!=""</formula>
    </cfRule>
  </conditionalFormatting>
  <conditionalFormatting sqref="D13:E24 D27:E44">
    <cfRule type="expression" dxfId="86" priority="16">
      <formula>#REF!=""</formula>
    </cfRule>
  </conditionalFormatting>
  <conditionalFormatting sqref="E4:E11">
    <cfRule type="cellIs" dxfId="85" priority="6" operator="equal">
      <formula>"x"</formula>
    </cfRule>
    <cfRule type="cellIs" dxfId="84" priority="7" operator="equal">
      <formula>"o"</formula>
    </cfRule>
  </conditionalFormatting>
  <conditionalFormatting sqref="E5:E11 B5:B11">
    <cfRule type="expression" dxfId="83" priority="8">
      <formula>#REF!=""</formula>
    </cfRule>
  </conditionalFormatting>
  <conditionalFormatting sqref="E13:E24 E27:E44 C2:D3">
    <cfRule type="cellIs" dxfId="82" priority="29" operator="equal">
      <formula>"x"</formula>
    </cfRule>
    <cfRule type="cellIs" dxfId="81" priority="30" operator="equal">
      <formula>"o"</formula>
    </cfRule>
  </conditionalFormatting>
  <conditionalFormatting sqref="E25 B13:B25">
    <cfRule type="expression" dxfId="80" priority="4">
      <formula>#REF!=""</formula>
    </cfRule>
  </conditionalFormatting>
  <conditionalFormatting sqref="E25">
    <cfRule type="cellIs" dxfId="79" priority="2" operator="equal">
      <formula>"x"</formula>
    </cfRule>
    <cfRule type="cellIs" dxfId="78" priority="3" operator="equal">
      <formula>"o"</formula>
    </cfRule>
  </conditionalFormatting>
  <dataValidations count="1">
    <dataValidation allowBlank="1" sqref="E5:E11 E13:E25 E27:E44" xr:uid="{9381AD6C-DC3C-4C9C-B12F-52B5ACB1EF4F}"/>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8A93A-0004-4E17-8C2A-8D6073AF3651}">
  <sheetPr codeName="Sheet28"/>
  <dimension ref="B1:H62"/>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200</v>
      </c>
      <c r="D2" s="36"/>
      <c r="E2" s="36"/>
      <c r="F2" s="37"/>
      <c r="G2" s="25" t="s">
        <v>42</v>
      </c>
      <c r="H2" s="26">
        <v>45365</v>
      </c>
    </row>
    <row r="3" spans="2:8" ht="22.5" customHeight="1" thickBot="1">
      <c r="B3" s="27" t="s">
        <v>41</v>
      </c>
      <c r="C3" s="60" t="s">
        <v>165</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8">
        <v>100</v>
      </c>
      <c r="F27" s="138"/>
      <c r="G27" s="138"/>
      <c r="H27" s="139"/>
    </row>
    <row r="28" spans="2:8" ht="22.5" customHeight="1">
      <c r="B28" s="32" t="str">
        <f>HYPERLINK("https://waic.jp/docs/UNDERSTANDING-WCAG20/navigation-mechanisms-focus-order", "2.4.3")</f>
        <v>2.4.3</v>
      </c>
      <c r="C28" s="12" t="s">
        <v>23</v>
      </c>
      <c r="D28" s="55" t="s">
        <v>92</v>
      </c>
      <c r="E28" s="58">
        <v>100</v>
      </c>
      <c r="F28" s="138"/>
      <c r="G28" s="138"/>
      <c r="H28" s="139"/>
    </row>
    <row r="29" spans="2:8" ht="22.5" customHeight="1">
      <c r="B29" s="32" t="str">
        <f>HYPERLINK("https://waic.jp/docs/UNDERSTANDING-WCAG20/navigation-mechanisms-refs", "2.4.4")</f>
        <v>2.4.4</v>
      </c>
      <c r="C29" s="12" t="s">
        <v>24</v>
      </c>
      <c r="D29" s="55" t="s">
        <v>92</v>
      </c>
      <c r="E29" s="58">
        <v>100</v>
      </c>
      <c r="F29" s="138"/>
      <c r="G29" s="138"/>
      <c r="H29" s="139"/>
    </row>
    <row r="30" spans="2:8" ht="22.5" customHeight="1">
      <c r="B30" s="32" t="str">
        <f>HYPERLINK("https://waic.jp/docs/UNDERSTANDING-WCAG20/navigation-mechanisms-mult-loc", "2.4.5")</f>
        <v>2.4.5</v>
      </c>
      <c r="C30" s="12" t="s">
        <v>25</v>
      </c>
      <c r="D30" s="55" t="s">
        <v>93</v>
      </c>
      <c r="E30" s="58">
        <v>100</v>
      </c>
      <c r="F30" s="138"/>
      <c r="G30" s="138"/>
      <c r="H30" s="139"/>
    </row>
    <row r="31" spans="2:8" ht="22.5" customHeight="1">
      <c r="B31" s="32" t="str">
        <f>HYPERLINK("https://waic.jp/docs/UNDERSTANDING-WCAG20/navigation-mechanisms-descriptive", "2.4.6")</f>
        <v>2.4.6</v>
      </c>
      <c r="C31" s="12" t="s">
        <v>26</v>
      </c>
      <c r="D31" s="55" t="s">
        <v>93</v>
      </c>
      <c r="E31" s="58">
        <v>100</v>
      </c>
      <c r="F31" s="138"/>
      <c r="G31" s="138"/>
      <c r="H31" s="139"/>
    </row>
    <row r="32" spans="2:8" ht="22.5" customHeight="1">
      <c r="B32" s="32" t="str">
        <f>HYPERLINK("https://waic.jp/docs/UNDERSTANDING-WCAG20/navigation-mechanisms-focus-visible", "2.4.7")</f>
        <v>2.4.7</v>
      </c>
      <c r="C32" s="12" t="s">
        <v>27</v>
      </c>
      <c r="D32" s="55" t="s">
        <v>93</v>
      </c>
      <c r="E32" s="58">
        <v>100</v>
      </c>
      <c r="F32" s="138"/>
      <c r="G32" s="138"/>
      <c r="H32" s="139"/>
    </row>
    <row r="33" spans="2:8" ht="22.5" customHeight="1">
      <c r="B33" s="32" t="str">
        <f>HYPERLINK("https://waic.jp/docs/UNDERSTANDING-WCAG20/meaning-doc-lang-id", "3.1.1")</f>
        <v>3.1.1</v>
      </c>
      <c r="C33" s="12" t="s">
        <v>28</v>
      </c>
      <c r="D33" s="55" t="s">
        <v>92</v>
      </c>
      <c r="E33" s="58">
        <v>100</v>
      </c>
      <c r="F33" s="138"/>
      <c r="G33" s="138"/>
      <c r="H33" s="139"/>
    </row>
    <row r="34" spans="2:8" ht="22.5" customHeight="1">
      <c r="B34" s="32" t="str">
        <f>HYPERLINK("https://waic.jp/docs/UNDERSTANDING-WCAG20/meaning-other-lang-id", "3.1.2")</f>
        <v>3.1.2</v>
      </c>
      <c r="C34" s="12" t="s">
        <v>29</v>
      </c>
      <c r="D34" s="55" t="s">
        <v>93</v>
      </c>
      <c r="E34" s="58">
        <v>100</v>
      </c>
      <c r="F34" s="138"/>
      <c r="G34" s="138"/>
      <c r="H34" s="139"/>
    </row>
    <row r="35" spans="2:8" ht="22.5" customHeight="1">
      <c r="B35" s="32" t="str">
        <f>HYPERLINK("https://waic.jp/docs/UNDERSTANDING-WCAG20/consistent-behavior-receive-focus", "3.2.1")</f>
        <v>3.2.1</v>
      </c>
      <c r="C35" s="12" t="s">
        <v>30</v>
      </c>
      <c r="D35" s="55" t="s">
        <v>92</v>
      </c>
      <c r="E35" s="58">
        <v>100</v>
      </c>
      <c r="F35" s="138"/>
      <c r="G35" s="138"/>
      <c r="H35" s="139"/>
    </row>
    <row r="36" spans="2:8" ht="22.5" customHeight="1">
      <c r="B36" s="32" t="str">
        <f>HYPERLINK("https://waic.jp/docs/UNDERSTANDING-WCAG20/consistent-behavior-unpredictable-change", "3.2.2")</f>
        <v>3.2.2</v>
      </c>
      <c r="C36" s="12" t="s">
        <v>31</v>
      </c>
      <c r="D36" s="55" t="s">
        <v>92</v>
      </c>
      <c r="E36" s="58">
        <v>100</v>
      </c>
      <c r="F36" s="138"/>
      <c r="G36" s="138"/>
      <c r="H36" s="139"/>
    </row>
    <row r="37" spans="2:8" ht="22.5" customHeight="1">
      <c r="B37" s="32" t="str">
        <f>HYPERLINK("https://waic.jp/docs/UNDERSTANDING-WCAG20/consistent-behavior-consistent-locations", "3.2.3")</f>
        <v>3.2.3</v>
      </c>
      <c r="C37" s="12" t="s">
        <v>32</v>
      </c>
      <c r="D37" s="55" t="s">
        <v>93</v>
      </c>
      <c r="E37" s="58">
        <v>100</v>
      </c>
      <c r="F37" s="138"/>
      <c r="G37" s="138"/>
      <c r="H37" s="139"/>
    </row>
    <row r="38" spans="2:8" ht="22.5" customHeight="1">
      <c r="B38" s="32" t="str">
        <f>HYPERLINK("https://waic.jp/docs/UNDERSTANDING-WCAG20/consistent-behavior-consistent-functionality", "3.2.4")</f>
        <v>3.2.4</v>
      </c>
      <c r="C38" s="12" t="s">
        <v>33</v>
      </c>
      <c r="D38" s="55" t="s">
        <v>93</v>
      </c>
      <c r="E38" s="58">
        <v>100</v>
      </c>
      <c r="F38" s="138"/>
      <c r="G38" s="138"/>
      <c r="H38" s="139"/>
    </row>
    <row r="39" spans="2:8" ht="22.5" customHeight="1">
      <c r="B39" s="32" t="str">
        <f>HYPERLINK("https://waic.jp/docs/UNDERSTANDING-WCAG20/minimize-error-identified", "3.3.1")</f>
        <v>3.3.1</v>
      </c>
      <c r="C39" s="12" t="s">
        <v>34</v>
      </c>
      <c r="D39" s="55" t="s">
        <v>92</v>
      </c>
      <c r="E39" s="58">
        <v>100</v>
      </c>
      <c r="F39" s="138"/>
      <c r="G39" s="138"/>
      <c r="H39" s="139"/>
    </row>
    <row r="40" spans="2:8" ht="22.5" customHeight="1">
      <c r="B40" s="32" t="str">
        <f>HYPERLINK("https://waic.jp/docs/UNDERSTANDING-WCAG20/minimize-error-cues", "3.3.2")</f>
        <v>3.3.2</v>
      </c>
      <c r="C40" s="12" t="s">
        <v>35</v>
      </c>
      <c r="D40" s="55" t="s">
        <v>92</v>
      </c>
      <c r="E40" s="58">
        <v>100</v>
      </c>
      <c r="F40" s="138"/>
      <c r="G40" s="138"/>
      <c r="H40" s="139"/>
    </row>
    <row r="41" spans="2:8" ht="22.5" customHeight="1">
      <c r="B41" s="32" t="str">
        <f>HYPERLINK("https://waic.jp/docs/UNDERSTANDING-WCAG20/minimize-error-suggestions", "3.3.3")</f>
        <v>3.3.3</v>
      </c>
      <c r="C41" s="12" t="s">
        <v>36</v>
      </c>
      <c r="D41" s="55" t="s">
        <v>93</v>
      </c>
      <c r="E41" s="58">
        <v>100</v>
      </c>
      <c r="F41" s="138"/>
      <c r="G41" s="138"/>
      <c r="H41" s="139"/>
    </row>
    <row r="42" spans="2:8" ht="22.5" customHeight="1">
      <c r="B42" s="32" t="str">
        <f>HYPERLINK("https://waic.jp/docs/UNDERSTANDING-WCAG20/minimize-error-reversible", "3.3.4")</f>
        <v>3.3.4</v>
      </c>
      <c r="C42" s="12" t="s">
        <v>37</v>
      </c>
      <c r="D42" s="55" t="s">
        <v>93</v>
      </c>
      <c r="E42" s="58">
        <v>100</v>
      </c>
      <c r="F42" s="138"/>
      <c r="G42" s="138"/>
      <c r="H42" s="139"/>
    </row>
    <row r="43" spans="2:8" ht="22.5" customHeight="1">
      <c r="B43" s="32" t="str">
        <f>HYPERLINK("https://waic.jp/docs/UNDERSTANDING-WCAG20/ensure-compat-parses", "4.1.1")</f>
        <v>4.1.1</v>
      </c>
      <c r="C43" s="12" t="s">
        <v>38</v>
      </c>
      <c r="D43" s="55" t="s">
        <v>92</v>
      </c>
      <c r="E43" s="58">
        <v>100</v>
      </c>
      <c r="F43" s="138"/>
      <c r="G43" s="138"/>
      <c r="H43" s="139"/>
    </row>
    <row r="44" spans="2:8" ht="22.5" customHeight="1" thickBot="1">
      <c r="B44" s="33" t="str">
        <f>HYPERLINK("https://waic.jp/docs/UNDERSTANDING-WCAG20/ensure-compat-rsv", "4.1.2")</f>
        <v>4.1.2</v>
      </c>
      <c r="C44" s="34" t="s">
        <v>39</v>
      </c>
      <c r="D44" s="29" t="s">
        <v>92</v>
      </c>
      <c r="E44" s="59">
        <v>100</v>
      </c>
      <c r="F44" s="146"/>
      <c r="G44" s="146"/>
      <c r="H44" s="147"/>
    </row>
    <row r="45" spans="2:8" ht="22.5" customHeight="1">
      <c r="E45" s="61"/>
      <c r="F45" s="157"/>
      <c r="G45" s="157"/>
      <c r="H45" s="157"/>
    </row>
    <row r="46" spans="2:8" ht="22.5" customHeight="1">
      <c r="E46" s="61"/>
      <c r="F46" s="157"/>
      <c r="G46" s="157"/>
      <c r="H46" s="157"/>
    </row>
    <row r="47" spans="2:8" ht="22.5" customHeight="1">
      <c r="E47" s="61"/>
      <c r="F47" s="158"/>
      <c r="G47" s="157"/>
      <c r="H47" s="157"/>
    </row>
    <row r="48" spans="2:8" ht="22.5" customHeight="1">
      <c r="E48" s="61"/>
      <c r="F48" s="157"/>
      <c r="G48" s="157"/>
      <c r="H48" s="157"/>
    </row>
    <row r="49" spans="5:8" ht="22.5" customHeight="1">
      <c r="E49" s="61"/>
      <c r="F49" s="157"/>
      <c r="G49" s="157"/>
      <c r="H49" s="157"/>
    </row>
    <row r="50" spans="5:8" ht="22.5" customHeight="1">
      <c r="E50" s="61"/>
      <c r="F50" s="157"/>
      <c r="G50" s="157"/>
      <c r="H50" s="157"/>
    </row>
    <row r="51" spans="5:8" ht="22.5" customHeight="1">
      <c r="E51" s="61"/>
      <c r="F51" s="157"/>
      <c r="G51" s="157"/>
      <c r="H51" s="157"/>
    </row>
    <row r="52" spans="5:8" ht="22.5" customHeight="1">
      <c r="E52" s="61"/>
      <c r="F52" s="157"/>
      <c r="G52" s="157"/>
      <c r="H52" s="157"/>
    </row>
    <row r="53" spans="5:8" ht="22.5" customHeight="1">
      <c r="E53" s="61"/>
      <c r="F53" s="157"/>
      <c r="G53" s="157"/>
      <c r="H53" s="157"/>
    </row>
    <row r="54" spans="5:8" ht="22.5" customHeight="1">
      <c r="E54" s="61"/>
      <c r="F54" s="157"/>
      <c r="G54" s="157"/>
      <c r="H54" s="157"/>
    </row>
    <row r="55" spans="5:8" ht="22.5" customHeight="1">
      <c r="E55" s="61"/>
      <c r="F55" s="157"/>
      <c r="G55" s="157"/>
      <c r="H55" s="157"/>
    </row>
    <row r="56" spans="5:8" ht="22.5" customHeight="1">
      <c r="E56" s="61"/>
      <c r="F56" s="157"/>
      <c r="G56" s="157"/>
      <c r="H56" s="157"/>
    </row>
    <row r="57" spans="5:8" ht="22.5" customHeight="1">
      <c r="E57" s="61"/>
      <c r="F57" s="157"/>
      <c r="G57" s="157"/>
      <c r="H57" s="157"/>
    </row>
    <row r="58" spans="5:8" ht="22.5" customHeight="1">
      <c r="E58" s="61"/>
      <c r="F58" s="157"/>
      <c r="G58" s="157"/>
      <c r="H58" s="157"/>
    </row>
    <row r="59" spans="5:8" ht="22.5" customHeight="1">
      <c r="E59" s="61"/>
      <c r="F59" s="157"/>
      <c r="G59" s="157"/>
      <c r="H59" s="157"/>
    </row>
    <row r="60" spans="5:8" ht="22.5" customHeight="1">
      <c r="E60" s="61"/>
      <c r="F60" s="157"/>
      <c r="G60" s="157"/>
      <c r="H60" s="157"/>
    </row>
    <row r="61" spans="5:8" ht="22.5" customHeight="1">
      <c r="E61" s="61"/>
      <c r="F61" s="157"/>
      <c r="G61" s="157"/>
      <c r="H61" s="157"/>
    </row>
    <row r="62" spans="5:8" ht="22.5" customHeight="1">
      <c r="E62" s="61"/>
      <c r="F62" s="157"/>
      <c r="G62" s="157"/>
      <c r="H62" s="157"/>
    </row>
  </sheetData>
  <mergeCells count="68">
    <mergeCell ref="F8:H8"/>
    <mergeCell ref="F9:H9"/>
    <mergeCell ref="F10:H10"/>
    <mergeCell ref="F13:H13"/>
    <mergeCell ref="F14:H14"/>
    <mergeCell ref="F11:H11"/>
    <mergeCell ref="F12:H12"/>
    <mergeCell ref="B4:C4"/>
    <mergeCell ref="F4:H4"/>
    <mergeCell ref="F5:H5"/>
    <mergeCell ref="F6:H6"/>
    <mergeCell ref="F7:H7"/>
    <mergeCell ref="F28:H28"/>
    <mergeCell ref="F16:H16"/>
    <mergeCell ref="F17:H17"/>
    <mergeCell ref="F18:H18"/>
    <mergeCell ref="F19:H19"/>
    <mergeCell ref="F20:H20"/>
    <mergeCell ref="F21:H21"/>
    <mergeCell ref="F22:H22"/>
    <mergeCell ref="F23:H23"/>
    <mergeCell ref="F24:H24"/>
    <mergeCell ref="F27:H27"/>
    <mergeCell ref="F40:H40"/>
    <mergeCell ref="F29:H29"/>
    <mergeCell ref="F30:H30"/>
    <mergeCell ref="F31:H31"/>
    <mergeCell ref="F32:H32"/>
    <mergeCell ref="F33:H33"/>
    <mergeCell ref="F34:H34"/>
    <mergeCell ref="F35:H35"/>
    <mergeCell ref="F36:H36"/>
    <mergeCell ref="F37:H37"/>
    <mergeCell ref="F38:H38"/>
    <mergeCell ref="F39:H39"/>
    <mergeCell ref="F52:H52"/>
    <mergeCell ref="F41:H41"/>
    <mergeCell ref="F42:H42"/>
    <mergeCell ref="F43:H43"/>
    <mergeCell ref="F44:H44"/>
    <mergeCell ref="F45:H45"/>
    <mergeCell ref="F46:H46"/>
    <mergeCell ref="F47:H47"/>
    <mergeCell ref="F48:H48"/>
    <mergeCell ref="F49:H49"/>
    <mergeCell ref="F50:H50"/>
    <mergeCell ref="F51:H51"/>
    <mergeCell ref="F59:H59"/>
    <mergeCell ref="F60:H60"/>
    <mergeCell ref="F61:H61"/>
    <mergeCell ref="F62:H62"/>
    <mergeCell ref="F53:H53"/>
    <mergeCell ref="F54:H54"/>
    <mergeCell ref="F55:H55"/>
    <mergeCell ref="F56:H56"/>
    <mergeCell ref="F57:H57"/>
    <mergeCell ref="F58:H58"/>
    <mergeCell ref="B25:B26"/>
    <mergeCell ref="C25:C26"/>
    <mergeCell ref="D25:D26"/>
    <mergeCell ref="E25:E26"/>
    <mergeCell ref="F25:H25"/>
    <mergeCell ref="F26:H26"/>
    <mergeCell ref="F15:H15"/>
    <mergeCell ref="B11:B12"/>
    <mergeCell ref="C11:C12"/>
    <mergeCell ref="D11:D12"/>
    <mergeCell ref="E11:E12"/>
  </mergeCells>
  <phoneticPr fontId="2"/>
  <conditionalFormatting sqref="B27:B44">
    <cfRule type="expression" dxfId="77" priority="13">
      <formula>#REF!=""</formula>
    </cfRule>
  </conditionalFormatting>
  <conditionalFormatting sqref="D5:D11">
    <cfRule type="expression" dxfId="76" priority="5">
      <formula>#REF!=""</formula>
    </cfRule>
  </conditionalFormatting>
  <conditionalFormatting sqref="D25">
    <cfRule type="expression" dxfId="75" priority="1">
      <formula>#REF!=""</formula>
    </cfRule>
  </conditionalFormatting>
  <conditionalFormatting sqref="D13:E24 D27:D44">
    <cfRule type="expression" dxfId="74" priority="12">
      <formula>#REF!=""</formula>
    </cfRule>
  </conditionalFormatting>
  <conditionalFormatting sqref="E4:E11">
    <cfRule type="cellIs" dxfId="73" priority="6" operator="equal">
      <formula>"x"</formula>
    </cfRule>
    <cfRule type="cellIs" dxfId="72" priority="7" operator="equal">
      <formula>"o"</formula>
    </cfRule>
  </conditionalFormatting>
  <conditionalFormatting sqref="E5:E11 B5:B11">
    <cfRule type="expression" dxfId="71" priority="8">
      <formula>#REF!=""</formula>
    </cfRule>
  </conditionalFormatting>
  <conditionalFormatting sqref="E25 B13:B25">
    <cfRule type="expression" dxfId="70" priority="4">
      <formula>#REF!=""</formula>
    </cfRule>
  </conditionalFormatting>
  <conditionalFormatting sqref="E25">
    <cfRule type="cellIs" dxfId="69" priority="2" operator="equal">
      <formula>"x"</formula>
    </cfRule>
    <cfRule type="cellIs" dxfId="68" priority="3" operator="equal">
      <formula>"o"</formula>
    </cfRule>
  </conditionalFormatting>
  <conditionalFormatting sqref="E27:E62 E13:E24 C2:D3">
    <cfRule type="cellIs" dxfId="67" priority="45" operator="equal">
      <formula>"x"</formula>
    </cfRule>
    <cfRule type="cellIs" dxfId="66" priority="46" operator="equal">
      <formula>"o"</formula>
    </cfRule>
  </conditionalFormatting>
  <conditionalFormatting sqref="E27:E62">
    <cfRule type="expression" dxfId="65" priority="17">
      <formula>#REF!=""</formula>
    </cfRule>
  </conditionalFormatting>
  <dataValidations count="1">
    <dataValidation allowBlank="1" sqref="E5:E11 E13:E25 E27:E62" xr:uid="{510B0CDD-AAAA-47E7-99A0-F95F6808A05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F916-DD86-47E4-B395-6AB7D9FFA3EF}">
  <sheetPr codeName="Sheet3"/>
  <dimension ref="B1:H44"/>
  <sheetViews>
    <sheetView zoomScaleNormal="100"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108</v>
      </c>
      <c r="D2" s="36"/>
      <c r="E2" s="36"/>
      <c r="F2" s="37"/>
      <c r="G2" s="25" t="s">
        <v>42</v>
      </c>
      <c r="H2" s="26">
        <v>45295</v>
      </c>
    </row>
    <row r="3" spans="2:8" ht="22.5" customHeight="1" thickBot="1">
      <c r="B3" s="27" t="s">
        <v>41</v>
      </c>
      <c r="C3" s="60" t="s">
        <v>109</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14:H14"/>
    <mergeCell ref="F8:H8"/>
    <mergeCell ref="B4:C4"/>
    <mergeCell ref="F4:H4"/>
    <mergeCell ref="F5:H5"/>
    <mergeCell ref="F6:H6"/>
    <mergeCell ref="F7:H7"/>
    <mergeCell ref="F9:H9"/>
    <mergeCell ref="F10:H10"/>
    <mergeCell ref="F11:H11"/>
    <mergeCell ref="F12:H12"/>
    <mergeCell ref="F13:H13"/>
    <mergeCell ref="B11:B12"/>
    <mergeCell ref="C11:C12"/>
    <mergeCell ref="D11:D12"/>
    <mergeCell ref="E11:E12"/>
    <mergeCell ref="F38:H38"/>
    <mergeCell ref="F32:H32"/>
    <mergeCell ref="F27:H27"/>
    <mergeCell ref="F28:H28"/>
    <mergeCell ref="F29:H29"/>
    <mergeCell ref="F30:H30"/>
    <mergeCell ref="F31:H31"/>
    <mergeCell ref="B25:B26"/>
    <mergeCell ref="C25:C26"/>
    <mergeCell ref="D25:D26"/>
    <mergeCell ref="E25:E26"/>
    <mergeCell ref="F15:H15"/>
    <mergeCell ref="F16:H16"/>
    <mergeCell ref="F17:H17"/>
    <mergeCell ref="F18:H18"/>
    <mergeCell ref="F19:H19"/>
    <mergeCell ref="F25:H25"/>
    <mergeCell ref="F26:H26"/>
    <mergeCell ref="F43:H43"/>
    <mergeCell ref="F44:H44"/>
    <mergeCell ref="F20:H20"/>
    <mergeCell ref="F21:H21"/>
    <mergeCell ref="F22:H22"/>
    <mergeCell ref="F23:H23"/>
    <mergeCell ref="F24:H24"/>
    <mergeCell ref="F39:H39"/>
    <mergeCell ref="F40:H40"/>
    <mergeCell ref="F41:H41"/>
    <mergeCell ref="F42:H42"/>
    <mergeCell ref="F33:H33"/>
    <mergeCell ref="F34:H34"/>
    <mergeCell ref="F35:H35"/>
    <mergeCell ref="F36:H36"/>
    <mergeCell ref="F37:H37"/>
  </mergeCells>
  <phoneticPr fontId="2"/>
  <conditionalFormatting sqref="C2:D3">
    <cfRule type="cellIs" dxfId="284" priority="6" operator="equal">
      <formula>"x"</formula>
    </cfRule>
    <cfRule type="cellIs" dxfId="283" priority="7" operator="equal">
      <formula>"o"</formula>
    </cfRule>
  </conditionalFormatting>
  <conditionalFormatting sqref="D5:D11 D13:D25 D27:D44">
    <cfRule type="expression" dxfId="282" priority="1">
      <formula>#REF!=""</formula>
    </cfRule>
  </conditionalFormatting>
  <conditionalFormatting sqref="E4:E11 E13:E25 E27:E44">
    <cfRule type="cellIs" dxfId="281" priority="2" operator="equal">
      <formula>"x"</formula>
    </cfRule>
    <cfRule type="cellIs" dxfId="280" priority="3" operator="equal">
      <formula>"o"</formula>
    </cfRule>
  </conditionalFormatting>
  <conditionalFormatting sqref="E5:E11 E13:E25 E27:E44 B5:B11 B13:B25 B27:B44">
    <cfRule type="expression" dxfId="279" priority="4">
      <formula>#REF!=""</formula>
    </cfRule>
  </conditionalFormatting>
  <dataValidations count="1">
    <dataValidation allowBlank="1" sqref="E27:E44 E5:E11 E13:E25" xr:uid="{B4FA7670-5A60-4354-8DC4-965945A00015}"/>
  </dataValidations>
  <hyperlinks>
    <hyperlink ref="C3" r:id="rId1" xr:uid="{C6D11080-8FEB-44F7-BEE7-B227C5A2F385}"/>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BFC9-FC0B-4899-B684-45AEBC8EDE2A}">
  <sheetPr codeName="Sheet29"/>
  <dimension ref="B1:H62"/>
  <sheetViews>
    <sheetView workbookViewId="0">
      <pane ySplit="4" topLeftCell="A5" activePane="bottomLeft" state="frozen"/>
      <selection pane="bottomLeft" activeCell="A5" sqref="A5"/>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201</v>
      </c>
      <c r="D2" s="36"/>
      <c r="E2" s="36"/>
      <c r="F2" s="37"/>
      <c r="G2" s="25" t="s">
        <v>42</v>
      </c>
      <c r="H2" s="26">
        <v>45365</v>
      </c>
    </row>
    <row r="3" spans="2:8" ht="22.5" customHeight="1" thickBot="1">
      <c r="B3" s="27" t="s">
        <v>41</v>
      </c>
      <c r="C3" s="60" t="s">
        <v>164</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78</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8">
        <v>100</v>
      </c>
      <c r="F27" s="138"/>
      <c r="G27" s="138"/>
      <c r="H27" s="139"/>
    </row>
    <row r="28" spans="2:8" ht="22.5" customHeight="1">
      <c r="B28" s="32" t="str">
        <f>HYPERLINK("https://waic.jp/docs/UNDERSTANDING-WCAG20/navigation-mechanisms-focus-order", "2.4.3")</f>
        <v>2.4.3</v>
      </c>
      <c r="C28" s="12" t="s">
        <v>23</v>
      </c>
      <c r="D28" s="55" t="s">
        <v>92</v>
      </c>
      <c r="E28" s="58">
        <v>100</v>
      </c>
      <c r="F28" s="138"/>
      <c r="G28" s="138"/>
      <c r="H28" s="139"/>
    </row>
    <row r="29" spans="2:8" ht="22.5" customHeight="1">
      <c r="B29" s="32" t="str">
        <f>HYPERLINK("https://waic.jp/docs/UNDERSTANDING-WCAG20/navigation-mechanisms-refs", "2.4.4")</f>
        <v>2.4.4</v>
      </c>
      <c r="C29" s="12" t="s">
        <v>24</v>
      </c>
      <c r="D29" s="55" t="s">
        <v>92</v>
      </c>
      <c r="E29" s="58">
        <v>100</v>
      </c>
      <c r="F29" s="138"/>
      <c r="G29" s="138"/>
      <c r="H29" s="139"/>
    </row>
    <row r="30" spans="2:8" ht="22.5" customHeight="1">
      <c r="B30" s="32" t="str">
        <f>HYPERLINK("https://waic.jp/docs/UNDERSTANDING-WCAG20/navigation-mechanisms-mult-loc", "2.4.5")</f>
        <v>2.4.5</v>
      </c>
      <c r="C30" s="12" t="s">
        <v>25</v>
      </c>
      <c r="D30" s="55" t="s">
        <v>93</v>
      </c>
      <c r="E30" s="58">
        <v>100</v>
      </c>
      <c r="F30" s="138"/>
      <c r="G30" s="138"/>
      <c r="H30" s="139"/>
    </row>
    <row r="31" spans="2:8" ht="22.5" customHeight="1">
      <c r="B31" s="32" t="str">
        <f>HYPERLINK("https://waic.jp/docs/UNDERSTANDING-WCAG20/navigation-mechanisms-descriptive", "2.4.6")</f>
        <v>2.4.6</v>
      </c>
      <c r="C31" s="12" t="s">
        <v>26</v>
      </c>
      <c r="D31" s="55" t="s">
        <v>93</v>
      </c>
      <c r="E31" s="58">
        <v>100</v>
      </c>
      <c r="F31" s="138"/>
      <c r="G31" s="138"/>
      <c r="H31" s="139"/>
    </row>
    <row r="32" spans="2:8" ht="22.5" customHeight="1">
      <c r="B32" s="32" t="str">
        <f>HYPERLINK("https://waic.jp/docs/UNDERSTANDING-WCAG20/navigation-mechanisms-focus-visible", "2.4.7")</f>
        <v>2.4.7</v>
      </c>
      <c r="C32" s="12" t="s">
        <v>27</v>
      </c>
      <c r="D32" s="55" t="s">
        <v>93</v>
      </c>
      <c r="E32" s="58">
        <v>100</v>
      </c>
      <c r="F32" s="138"/>
      <c r="G32" s="138"/>
      <c r="H32" s="139"/>
    </row>
    <row r="33" spans="2:8" ht="22.5" customHeight="1">
      <c r="B33" s="32" t="str">
        <f>HYPERLINK("https://waic.jp/docs/UNDERSTANDING-WCAG20/meaning-doc-lang-id", "3.1.1")</f>
        <v>3.1.1</v>
      </c>
      <c r="C33" s="12" t="s">
        <v>28</v>
      </c>
      <c r="D33" s="55" t="s">
        <v>92</v>
      </c>
      <c r="E33" s="58">
        <v>100</v>
      </c>
      <c r="F33" s="138"/>
      <c r="G33" s="138"/>
      <c r="H33" s="139"/>
    </row>
    <row r="34" spans="2:8" ht="22.5" customHeight="1">
      <c r="B34" s="32" t="str">
        <f>HYPERLINK("https://waic.jp/docs/UNDERSTANDING-WCAG20/meaning-other-lang-id", "3.1.2")</f>
        <v>3.1.2</v>
      </c>
      <c r="C34" s="12" t="s">
        <v>29</v>
      </c>
      <c r="D34" s="55" t="s">
        <v>93</v>
      </c>
      <c r="E34" s="58">
        <v>100</v>
      </c>
      <c r="F34" s="138"/>
      <c r="G34" s="138"/>
      <c r="H34" s="139"/>
    </row>
    <row r="35" spans="2:8" ht="22.5" customHeight="1">
      <c r="B35" s="32" t="str">
        <f>HYPERLINK("https://waic.jp/docs/UNDERSTANDING-WCAG20/consistent-behavior-receive-focus", "3.2.1")</f>
        <v>3.2.1</v>
      </c>
      <c r="C35" s="12" t="s">
        <v>30</v>
      </c>
      <c r="D35" s="55" t="s">
        <v>92</v>
      </c>
      <c r="E35" s="58">
        <v>100</v>
      </c>
      <c r="F35" s="138"/>
      <c r="G35" s="138"/>
      <c r="H35" s="139"/>
    </row>
    <row r="36" spans="2:8" ht="22.5" customHeight="1">
      <c r="B36" s="32" t="str">
        <f>HYPERLINK("https://waic.jp/docs/UNDERSTANDING-WCAG20/consistent-behavior-unpredictable-change", "3.2.2")</f>
        <v>3.2.2</v>
      </c>
      <c r="C36" s="12" t="s">
        <v>31</v>
      </c>
      <c r="D36" s="55" t="s">
        <v>92</v>
      </c>
      <c r="E36" s="58">
        <v>100</v>
      </c>
      <c r="F36" s="138"/>
      <c r="G36" s="138"/>
      <c r="H36" s="139"/>
    </row>
    <row r="37" spans="2:8" ht="22.5" customHeight="1">
      <c r="B37" s="32" t="str">
        <f>HYPERLINK("https://waic.jp/docs/UNDERSTANDING-WCAG20/consistent-behavior-consistent-locations", "3.2.3")</f>
        <v>3.2.3</v>
      </c>
      <c r="C37" s="12" t="s">
        <v>32</v>
      </c>
      <c r="D37" s="55" t="s">
        <v>93</v>
      </c>
      <c r="E37" s="58">
        <v>100</v>
      </c>
      <c r="F37" s="138"/>
      <c r="G37" s="138"/>
      <c r="H37" s="139"/>
    </row>
    <row r="38" spans="2:8" ht="22.5" customHeight="1">
      <c r="B38" s="32" t="str">
        <f>HYPERLINK("https://waic.jp/docs/UNDERSTANDING-WCAG20/consistent-behavior-consistent-functionality", "3.2.4")</f>
        <v>3.2.4</v>
      </c>
      <c r="C38" s="12" t="s">
        <v>33</v>
      </c>
      <c r="D38" s="55" t="s">
        <v>93</v>
      </c>
      <c r="E38" s="58">
        <v>100</v>
      </c>
      <c r="F38" s="138"/>
      <c r="G38" s="138"/>
      <c r="H38" s="139"/>
    </row>
    <row r="39" spans="2:8" ht="22.5" customHeight="1">
      <c r="B39" s="32" t="str">
        <f>HYPERLINK("https://waic.jp/docs/UNDERSTANDING-WCAG20/minimize-error-identified", "3.3.1")</f>
        <v>3.3.1</v>
      </c>
      <c r="C39" s="12" t="s">
        <v>34</v>
      </c>
      <c r="D39" s="55" t="s">
        <v>92</v>
      </c>
      <c r="E39" s="58">
        <v>100</v>
      </c>
      <c r="F39" s="138"/>
      <c r="G39" s="138"/>
      <c r="H39" s="139"/>
    </row>
    <row r="40" spans="2:8" ht="22.5" customHeight="1">
      <c r="B40" s="32" t="str">
        <f>HYPERLINK("https://waic.jp/docs/UNDERSTANDING-WCAG20/minimize-error-cues", "3.3.2")</f>
        <v>3.3.2</v>
      </c>
      <c r="C40" s="12" t="s">
        <v>35</v>
      </c>
      <c r="D40" s="55" t="s">
        <v>92</v>
      </c>
      <c r="E40" s="58">
        <v>100</v>
      </c>
      <c r="F40" s="138"/>
      <c r="G40" s="138"/>
      <c r="H40" s="139"/>
    </row>
    <row r="41" spans="2:8" ht="22.5" customHeight="1">
      <c r="B41" s="32" t="str">
        <f>HYPERLINK("https://waic.jp/docs/UNDERSTANDING-WCAG20/minimize-error-suggestions", "3.3.3")</f>
        <v>3.3.3</v>
      </c>
      <c r="C41" s="12" t="s">
        <v>36</v>
      </c>
      <c r="D41" s="55" t="s">
        <v>93</v>
      </c>
      <c r="E41" s="58">
        <v>100</v>
      </c>
      <c r="F41" s="138"/>
      <c r="G41" s="138"/>
      <c r="H41" s="139"/>
    </row>
    <row r="42" spans="2:8" ht="22.5" customHeight="1">
      <c r="B42" s="32" t="str">
        <f>HYPERLINK("https://waic.jp/docs/UNDERSTANDING-WCAG20/minimize-error-reversible", "3.3.4")</f>
        <v>3.3.4</v>
      </c>
      <c r="C42" s="12" t="s">
        <v>37</v>
      </c>
      <c r="D42" s="55" t="s">
        <v>93</v>
      </c>
      <c r="E42" s="58">
        <v>100</v>
      </c>
      <c r="F42" s="138"/>
      <c r="G42" s="138"/>
      <c r="H42" s="139"/>
    </row>
    <row r="43" spans="2:8" ht="22.5" customHeight="1">
      <c r="B43" s="32" t="str">
        <f>HYPERLINK("https://waic.jp/docs/UNDERSTANDING-WCAG20/ensure-compat-parses", "4.1.1")</f>
        <v>4.1.1</v>
      </c>
      <c r="C43" s="12" t="s">
        <v>38</v>
      </c>
      <c r="D43" s="55" t="s">
        <v>92</v>
      </c>
      <c r="E43" s="58">
        <v>100</v>
      </c>
      <c r="F43" s="138"/>
      <c r="G43" s="138"/>
      <c r="H43" s="139"/>
    </row>
    <row r="44" spans="2:8" ht="22.5" customHeight="1" thickBot="1">
      <c r="B44" s="33" t="str">
        <f>HYPERLINK("https://waic.jp/docs/UNDERSTANDING-WCAG20/ensure-compat-rsv", "4.1.2")</f>
        <v>4.1.2</v>
      </c>
      <c r="C44" s="34" t="s">
        <v>39</v>
      </c>
      <c r="D44" s="29" t="s">
        <v>92</v>
      </c>
      <c r="E44" s="59">
        <v>100</v>
      </c>
      <c r="F44" s="146"/>
      <c r="G44" s="146"/>
      <c r="H44" s="147"/>
    </row>
    <row r="45" spans="2:8" ht="22.5" customHeight="1">
      <c r="E45" s="61"/>
      <c r="F45" s="157"/>
      <c r="G45" s="157"/>
      <c r="H45" s="157"/>
    </row>
    <row r="46" spans="2:8" ht="22.5" customHeight="1">
      <c r="E46" s="61"/>
      <c r="F46" s="157"/>
      <c r="G46" s="157"/>
      <c r="H46" s="157"/>
    </row>
    <row r="47" spans="2:8" ht="22.5" customHeight="1">
      <c r="E47" s="61"/>
      <c r="F47" s="158"/>
      <c r="G47" s="157"/>
      <c r="H47" s="157"/>
    </row>
    <row r="48" spans="2:8" ht="22.5" customHeight="1">
      <c r="E48" s="61"/>
      <c r="F48" s="157"/>
      <c r="G48" s="157"/>
      <c r="H48" s="157"/>
    </row>
    <row r="49" spans="5:8" ht="22.5" customHeight="1">
      <c r="E49" s="61"/>
      <c r="F49" s="157"/>
      <c r="G49" s="157"/>
      <c r="H49" s="157"/>
    </row>
    <row r="50" spans="5:8" ht="22.5" customHeight="1">
      <c r="E50" s="61"/>
      <c r="F50" s="157"/>
      <c r="G50" s="157"/>
      <c r="H50" s="157"/>
    </row>
    <row r="51" spans="5:8" ht="22.5" customHeight="1">
      <c r="E51" s="61"/>
      <c r="F51" s="157"/>
      <c r="G51" s="157"/>
      <c r="H51" s="157"/>
    </row>
    <row r="52" spans="5:8" ht="22.5" customHeight="1">
      <c r="E52" s="61"/>
      <c r="F52" s="157"/>
      <c r="G52" s="157"/>
      <c r="H52" s="157"/>
    </row>
    <row r="53" spans="5:8" ht="22.5" customHeight="1">
      <c r="E53" s="61"/>
      <c r="F53" s="157"/>
      <c r="G53" s="157"/>
      <c r="H53" s="157"/>
    </row>
    <row r="54" spans="5:8" ht="22.5" customHeight="1">
      <c r="E54" s="61"/>
      <c r="F54" s="157"/>
      <c r="G54" s="157"/>
      <c r="H54" s="157"/>
    </row>
    <row r="55" spans="5:8" ht="22.5" customHeight="1">
      <c r="E55" s="61"/>
      <c r="F55" s="157"/>
      <c r="G55" s="157"/>
      <c r="H55" s="157"/>
    </row>
    <row r="56" spans="5:8" ht="22.5" customHeight="1">
      <c r="E56" s="61"/>
      <c r="F56" s="157"/>
      <c r="G56" s="157"/>
      <c r="H56" s="157"/>
    </row>
    <row r="57" spans="5:8" ht="22.5" customHeight="1">
      <c r="E57" s="61"/>
      <c r="F57" s="157"/>
      <c r="G57" s="157"/>
      <c r="H57" s="157"/>
    </row>
    <row r="58" spans="5:8" ht="22.5" customHeight="1">
      <c r="E58" s="61"/>
      <c r="F58" s="157"/>
      <c r="G58" s="157"/>
      <c r="H58" s="157"/>
    </row>
    <row r="59" spans="5:8" ht="22.5" customHeight="1">
      <c r="E59" s="61"/>
      <c r="F59" s="157"/>
      <c r="G59" s="157"/>
      <c r="H59" s="157"/>
    </row>
    <row r="60" spans="5:8" ht="22.5" customHeight="1">
      <c r="E60" s="61"/>
      <c r="F60" s="157"/>
      <c r="G60" s="157"/>
      <c r="H60" s="157"/>
    </row>
    <row r="61" spans="5:8" ht="22.5" customHeight="1">
      <c r="E61" s="61"/>
      <c r="F61" s="157"/>
      <c r="G61" s="157"/>
      <c r="H61" s="157"/>
    </row>
    <row r="62" spans="5:8" ht="22.5" customHeight="1">
      <c r="E62" s="61"/>
      <c r="F62" s="157"/>
      <c r="G62" s="157"/>
      <c r="H62" s="157"/>
    </row>
  </sheetData>
  <mergeCells count="68">
    <mergeCell ref="F8:H8"/>
    <mergeCell ref="F9:H9"/>
    <mergeCell ref="F10:H10"/>
    <mergeCell ref="F13:H13"/>
    <mergeCell ref="F14:H14"/>
    <mergeCell ref="F11:H11"/>
    <mergeCell ref="F12:H12"/>
    <mergeCell ref="B4:C4"/>
    <mergeCell ref="F4:H4"/>
    <mergeCell ref="F5:H5"/>
    <mergeCell ref="F6:H6"/>
    <mergeCell ref="F7:H7"/>
    <mergeCell ref="F28:H28"/>
    <mergeCell ref="F16:H16"/>
    <mergeCell ref="F17:H17"/>
    <mergeCell ref="F18:H18"/>
    <mergeCell ref="F19:H19"/>
    <mergeCell ref="F20:H20"/>
    <mergeCell ref="F21:H21"/>
    <mergeCell ref="F22:H22"/>
    <mergeCell ref="F23:H23"/>
    <mergeCell ref="F24:H24"/>
    <mergeCell ref="F27:H27"/>
    <mergeCell ref="F40:H40"/>
    <mergeCell ref="F29:H29"/>
    <mergeCell ref="F30:H30"/>
    <mergeCell ref="F31:H31"/>
    <mergeCell ref="F32:H32"/>
    <mergeCell ref="F33:H33"/>
    <mergeCell ref="F34:H34"/>
    <mergeCell ref="F35:H35"/>
    <mergeCell ref="F36:H36"/>
    <mergeCell ref="F37:H37"/>
    <mergeCell ref="F38:H38"/>
    <mergeCell ref="F39:H39"/>
    <mergeCell ref="F52:H52"/>
    <mergeCell ref="F41:H41"/>
    <mergeCell ref="F42:H42"/>
    <mergeCell ref="F43:H43"/>
    <mergeCell ref="F44:H44"/>
    <mergeCell ref="F45:H45"/>
    <mergeCell ref="F46:H46"/>
    <mergeCell ref="F47:H47"/>
    <mergeCell ref="F48:H48"/>
    <mergeCell ref="F49:H49"/>
    <mergeCell ref="F50:H50"/>
    <mergeCell ref="F51:H51"/>
    <mergeCell ref="F59:H59"/>
    <mergeCell ref="F60:H60"/>
    <mergeCell ref="F61:H61"/>
    <mergeCell ref="F62:H62"/>
    <mergeCell ref="F53:H53"/>
    <mergeCell ref="F54:H54"/>
    <mergeCell ref="F55:H55"/>
    <mergeCell ref="F56:H56"/>
    <mergeCell ref="F57:H57"/>
    <mergeCell ref="F58:H58"/>
    <mergeCell ref="B25:B26"/>
    <mergeCell ref="C25:C26"/>
    <mergeCell ref="D25:D26"/>
    <mergeCell ref="E25:E26"/>
    <mergeCell ref="F25:H25"/>
    <mergeCell ref="F26:H26"/>
    <mergeCell ref="F15:H15"/>
    <mergeCell ref="B11:B12"/>
    <mergeCell ref="C11:C12"/>
    <mergeCell ref="D11:D12"/>
    <mergeCell ref="E11:E12"/>
  </mergeCells>
  <phoneticPr fontId="2"/>
  <conditionalFormatting sqref="B27:B44">
    <cfRule type="expression" dxfId="64" priority="13">
      <formula>#REF!=""</formula>
    </cfRule>
  </conditionalFormatting>
  <conditionalFormatting sqref="D5:D11">
    <cfRule type="expression" dxfId="63" priority="5">
      <formula>#REF!=""</formula>
    </cfRule>
  </conditionalFormatting>
  <conditionalFormatting sqref="D25">
    <cfRule type="expression" dxfId="62" priority="1">
      <formula>#REF!=""</formula>
    </cfRule>
  </conditionalFormatting>
  <conditionalFormatting sqref="D13:E24 D27:D44">
    <cfRule type="expression" dxfId="61" priority="12">
      <formula>#REF!=""</formula>
    </cfRule>
  </conditionalFormatting>
  <conditionalFormatting sqref="E4:E11">
    <cfRule type="cellIs" dxfId="60" priority="6" operator="equal">
      <formula>"x"</formula>
    </cfRule>
    <cfRule type="cellIs" dxfId="59" priority="7" operator="equal">
      <formula>"o"</formula>
    </cfRule>
  </conditionalFormatting>
  <conditionalFormatting sqref="E5:E11 B5:B11">
    <cfRule type="expression" dxfId="58" priority="8">
      <formula>#REF!=""</formula>
    </cfRule>
  </conditionalFormatting>
  <conditionalFormatting sqref="E25 B13:B25">
    <cfRule type="expression" dxfId="57" priority="4">
      <formula>#REF!=""</formula>
    </cfRule>
  </conditionalFormatting>
  <conditionalFormatting sqref="E25">
    <cfRule type="cellIs" dxfId="56" priority="2" operator="equal">
      <formula>"x"</formula>
    </cfRule>
    <cfRule type="cellIs" dxfId="55" priority="3" operator="equal">
      <formula>"o"</formula>
    </cfRule>
  </conditionalFormatting>
  <conditionalFormatting sqref="E27:E62 E13:E24 C2:D3">
    <cfRule type="cellIs" dxfId="54" priority="75" operator="equal">
      <formula>"x"</formula>
    </cfRule>
    <cfRule type="cellIs" dxfId="53" priority="76" operator="equal">
      <formula>"o"</formula>
    </cfRule>
  </conditionalFormatting>
  <conditionalFormatting sqref="E27:E62">
    <cfRule type="expression" dxfId="52" priority="17">
      <formula>#REF!=""</formula>
    </cfRule>
  </conditionalFormatting>
  <dataValidations count="1">
    <dataValidation allowBlank="1" sqref="E5:E11 E13:E25 E27:E62" xr:uid="{57D56616-7727-4EF4-833D-EE754D235F69}"/>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68EE4-A21E-4DB8-8F50-5FFD856DB855}">
  <sheetPr codeName="Sheet30"/>
  <dimension ref="B1:H62"/>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202</v>
      </c>
      <c r="D2" s="36"/>
      <c r="E2" s="36"/>
      <c r="F2" s="37"/>
      <c r="G2" s="25" t="s">
        <v>42</v>
      </c>
      <c r="H2" s="26">
        <v>45365</v>
      </c>
    </row>
    <row r="3" spans="2:8" ht="22.5" customHeight="1" thickBot="1">
      <c r="B3" s="27" t="s">
        <v>41</v>
      </c>
      <c r="C3" s="60" t="s">
        <v>163</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8">
        <v>100</v>
      </c>
      <c r="F27" s="138"/>
      <c r="G27" s="138"/>
      <c r="H27" s="139"/>
    </row>
    <row r="28" spans="2:8" ht="22.5" customHeight="1">
      <c r="B28" s="32" t="str">
        <f>HYPERLINK("https://waic.jp/docs/UNDERSTANDING-WCAG20/navigation-mechanisms-focus-order", "2.4.3")</f>
        <v>2.4.3</v>
      </c>
      <c r="C28" s="12" t="s">
        <v>23</v>
      </c>
      <c r="D28" s="55" t="s">
        <v>92</v>
      </c>
      <c r="E28" s="58">
        <v>100</v>
      </c>
      <c r="F28" s="138"/>
      <c r="G28" s="138"/>
      <c r="H28" s="139"/>
    </row>
    <row r="29" spans="2:8" ht="22.5" customHeight="1">
      <c r="B29" s="32" t="str">
        <f>HYPERLINK("https://waic.jp/docs/UNDERSTANDING-WCAG20/navigation-mechanisms-refs", "2.4.4")</f>
        <v>2.4.4</v>
      </c>
      <c r="C29" s="12" t="s">
        <v>24</v>
      </c>
      <c r="D29" s="55" t="s">
        <v>92</v>
      </c>
      <c r="E29" s="58">
        <v>100</v>
      </c>
      <c r="F29" s="138"/>
      <c r="G29" s="138"/>
      <c r="H29" s="139"/>
    </row>
    <row r="30" spans="2:8" ht="22.5" customHeight="1">
      <c r="B30" s="32" t="str">
        <f>HYPERLINK("https://waic.jp/docs/UNDERSTANDING-WCAG20/navigation-mechanisms-mult-loc", "2.4.5")</f>
        <v>2.4.5</v>
      </c>
      <c r="C30" s="12" t="s">
        <v>25</v>
      </c>
      <c r="D30" s="55" t="s">
        <v>93</v>
      </c>
      <c r="E30" s="58">
        <v>100</v>
      </c>
      <c r="F30" s="138"/>
      <c r="G30" s="138"/>
      <c r="H30" s="139"/>
    </row>
    <row r="31" spans="2:8" ht="22.5" customHeight="1">
      <c r="B31" s="32" t="str">
        <f>HYPERLINK("https://waic.jp/docs/UNDERSTANDING-WCAG20/navigation-mechanisms-descriptive", "2.4.6")</f>
        <v>2.4.6</v>
      </c>
      <c r="C31" s="12" t="s">
        <v>26</v>
      </c>
      <c r="D31" s="55" t="s">
        <v>93</v>
      </c>
      <c r="E31" s="58">
        <v>100</v>
      </c>
      <c r="F31" s="138"/>
      <c r="G31" s="138"/>
      <c r="H31" s="139"/>
    </row>
    <row r="32" spans="2:8" ht="22.5" customHeight="1">
      <c r="B32" s="32" t="str">
        <f>HYPERLINK("https://waic.jp/docs/UNDERSTANDING-WCAG20/navigation-mechanisms-focus-visible", "2.4.7")</f>
        <v>2.4.7</v>
      </c>
      <c r="C32" s="12" t="s">
        <v>27</v>
      </c>
      <c r="D32" s="55" t="s">
        <v>93</v>
      </c>
      <c r="E32" s="58">
        <v>100</v>
      </c>
      <c r="F32" s="138"/>
      <c r="G32" s="138"/>
      <c r="H32" s="139"/>
    </row>
    <row r="33" spans="2:8" ht="22.5" customHeight="1">
      <c r="B33" s="32" t="str">
        <f>HYPERLINK("https://waic.jp/docs/UNDERSTANDING-WCAG20/meaning-doc-lang-id", "3.1.1")</f>
        <v>3.1.1</v>
      </c>
      <c r="C33" s="12" t="s">
        <v>28</v>
      </c>
      <c r="D33" s="55" t="s">
        <v>92</v>
      </c>
      <c r="E33" s="58">
        <v>100</v>
      </c>
      <c r="F33" s="138"/>
      <c r="G33" s="138"/>
      <c r="H33" s="139"/>
    </row>
    <row r="34" spans="2:8" ht="22.5" customHeight="1">
      <c r="B34" s="32" t="str">
        <f>HYPERLINK("https://waic.jp/docs/UNDERSTANDING-WCAG20/meaning-other-lang-id", "3.1.2")</f>
        <v>3.1.2</v>
      </c>
      <c r="C34" s="12" t="s">
        <v>29</v>
      </c>
      <c r="D34" s="55" t="s">
        <v>93</v>
      </c>
      <c r="E34" s="58">
        <v>100</v>
      </c>
      <c r="F34" s="138"/>
      <c r="G34" s="138"/>
      <c r="H34" s="139"/>
    </row>
    <row r="35" spans="2:8" ht="22.5" customHeight="1">
      <c r="B35" s="32" t="str">
        <f>HYPERLINK("https://waic.jp/docs/UNDERSTANDING-WCAG20/consistent-behavior-receive-focus", "3.2.1")</f>
        <v>3.2.1</v>
      </c>
      <c r="C35" s="12" t="s">
        <v>30</v>
      </c>
      <c r="D35" s="55" t="s">
        <v>92</v>
      </c>
      <c r="E35" s="58">
        <v>100</v>
      </c>
      <c r="F35" s="138"/>
      <c r="G35" s="138"/>
      <c r="H35" s="139"/>
    </row>
    <row r="36" spans="2:8" ht="22.5" customHeight="1">
      <c r="B36" s="32" t="str">
        <f>HYPERLINK("https://waic.jp/docs/UNDERSTANDING-WCAG20/consistent-behavior-unpredictable-change", "3.2.2")</f>
        <v>3.2.2</v>
      </c>
      <c r="C36" s="12" t="s">
        <v>31</v>
      </c>
      <c r="D36" s="55" t="s">
        <v>92</v>
      </c>
      <c r="E36" s="58">
        <v>100</v>
      </c>
      <c r="F36" s="138"/>
      <c r="G36" s="138"/>
      <c r="H36" s="139"/>
    </row>
    <row r="37" spans="2:8" ht="22.5" customHeight="1">
      <c r="B37" s="32" t="str">
        <f>HYPERLINK("https://waic.jp/docs/UNDERSTANDING-WCAG20/consistent-behavior-consistent-locations", "3.2.3")</f>
        <v>3.2.3</v>
      </c>
      <c r="C37" s="12" t="s">
        <v>32</v>
      </c>
      <c r="D37" s="55" t="s">
        <v>93</v>
      </c>
      <c r="E37" s="58">
        <v>100</v>
      </c>
      <c r="F37" s="138"/>
      <c r="G37" s="138"/>
      <c r="H37" s="139"/>
    </row>
    <row r="38" spans="2:8" ht="22.5" customHeight="1">
      <c r="B38" s="32" t="str">
        <f>HYPERLINK("https://waic.jp/docs/UNDERSTANDING-WCAG20/consistent-behavior-consistent-functionality", "3.2.4")</f>
        <v>3.2.4</v>
      </c>
      <c r="C38" s="12" t="s">
        <v>33</v>
      </c>
      <c r="D38" s="55" t="s">
        <v>93</v>
      </c>
      <c r="E38" s="58">
        <v>100</v>
      </c>
      <c r="F38" s="138"/>
      <c r="G38" s="138"/>
      <c r="H38" s="139"/>
    </row>
    <row r="39" spans="2:8" ht="22.5" customHeight="1">
      <c r="B39" s="32" t="str">
        <f>HYPERLINK("https://waic.jp/docs/UNDERSTANDING-WCAG20/minimize-error-identified", "3.3.1")</f>
        <v>3.3.1</v>
      </c>
      <c r="C39" s="12" t="s">
        <v>34</v>
      </c>
      <c r="D39" s="55" t="s">
        <v>92</v>
      </c>
      <c r="E39" s="58">
        <v>100</v>
      </c>
      <c r="F39" s="138"/>
      <c r="G39" s="138"/>
      <c r="H39" s="139"/>
    </row>
    <row r="40" spans="2:8" ht="22.5" customHeight="1">
      <c r="B40" s="32" t="str">
        <f>HYPERLINK("https://waic.jp/docs/UNDERSTANDING-WCAG20/minimize-error-cues", "3.3.2")</f>
        <v>3.3.2</v>
      </c>
      <c r="C40" s="12" t="s">
        <v>35</v>
      </c>
      <c r="D40" s="55" t="s">
        <v>92</v>
      </c>
      <c r="E40" s="58">
        <v>100</v>
      </c>
      <c r="F40" s="138"/>
      <c r="G40" s="138"/>
      <c r="H40" s="139"/>
    </row>
    <row r="41" spans="2:8" ht="22.5" customHeight="1">
      <c r="B41" s="32" t="str">
        <f>HYPERLINK("https://waic.jp/docs/UNDERSTANDING-WCAG20/minimize-error-suggestions", "3.3.3")</f>
        <v>3.3.3</v>
      </c>
      <c r="C41" s="12" t="s">
        <v>36</v>
      </c>
      <c r="D41" s="55" t="s">
        <v>93</v>
      </c>
      <c r="E41" s="58">
        <v>100</v>
      </c>
      <c r="F41" s="138"/>
      <c r="G41" s="138"/>
      <c r="H41" s="139"/>
    </row>
    <row r="42" spans="2:8" ht="22.5" customHeight="1">
      <c r="B42" s="32" t="str">
        <f>HYPERLINK("https://waic.jp/docs/UNDERSTANDING-WCAG20/minimize-error-reversible", "3.3.4")</f>
        <v>3.3.4</v>
      </c>
      <c r="C42" s="12" t="s">
        <v>37</v>
      </c>
      <c r="D42" s="55" t="s">
        <v>93</v>
      </c>
      <c r="E42" s="58">
        <v>100</v>
      </c>
      <c r="F42" s="138"/>
      <c r="G42" s="138"/>
      <c r="H42" s="139"/>
    </row>
    <row r="43" spans="2:8" ht="22.5" customHeight="1">
      <c r="B43" s="32" t="str">
        <f>HYPERLINK("https://waic.jp/docs/UNDERSTANDING-WCAG20/ensure-compat-parses", "4.1.1")</f>
        <v>4.1.1</v>
      </c>
      <c r="C43" s="12" t="s">
        <v>38</v>
      </c>
      <c r="D43" s="55" t="s">
        <v>92</v>
      </c>
      <c r="E43" s="58">
        <v>100</v>
      </c>
      <c r="F43" s="138"/>
      <c r="G43" s="138"/>
      <c r="H43" s="139"/>
    </row>
    <row r="44" spans="2:8" ht="22.5" customHeight="1" thickBot="1">
      <c r="B44" s="33" t="str">
        <f>HYPERLINK("https://waic.jp/docs/UNDERSTANDING-WCAG20/ensure-compat-rsv", "4.1.2")</f>
        <v>4.1.2</v>
      </c>
      <c r="C44" s="34" t="s">
        <v>39</v>
      </c>
      <c r="D44" s="29" t="s">
        <v>92</v>
      </c>
      <c r="E44" s="59">
        <v>100</v>
      </c>
      <c r="F44" s="146"/>
      <c r="G44" s="146"/>
      <c r="H44" s="147"/>
    </row>
    <row r="45" spans="2:8" ht="22.5" customHeight="1">
      <c r="E45" s="61"/>
      <c r="F45" s="157"/>
      <c r="G45" s="157"/>
      <c r="H45" s="157"/>
    </row>
    <row r="46" spans="2:8" ht="22.5" customHeight="1">
      <c r="E46" s="61"/>
      <c r="F46" s="157"/>
      <c r="G46" s="157"/>
      <c r="H46" s="157"/>
    </row>
    <row r="47" spans="2:8" ht="22.5" customHeight="1">
      <c r="E47" s="61"/>
      <c r="F47" s="158"/>
      <c r="G47" s="157"/>
      <c r="H47" s="157"/>
    </row>
    <row r="48" spans="2:8" ht="22.5" customHeight="1">
      <c r="E48" s="61"/>
      <c r="F48" s="157"/>
      <c r="G48" s="157"/>
      <c r="H48" s="157"/>
    </row>
    <row r="49" spans="5:8" ht="22.5" customHeight="1">
      <c r="E49" s="61"/>
      <c r="F49" s="157"/>
      <c r="G49" s="157"/>
      <c r="H49" s="157"/>
    </row>
    <row r="50" spans="5:8" ht="22.5" customHeight="1">
      <c r="E50" s="61"/>
      <c r="F50" s="157"/>
      <c r="G50" s="157"/>
      <c r="H50" s="157"/>
    </row>
    <row r="51" spans="5:8" ht="22.5" customHeight="1">
      <c r="E51" s="61"/>
      <c r="F51" s="157"/>
      <c r="G51" s="157"/>
      <c r="H51" s="157"/>
    </row>
    <row r="52" spans="5:8" ht="22.5" customHeight="1">
      <c r="E52" s="61"/>
      <c r="F52" s="157"/>
      <c r="G52" s="157"/>
      <c r="H52" s="157"/>
    </row>
    <row r="53" spans="5:8" ht="22.5" customHeight="1">
      <c r="E53" s="61"/>
      <c r="F53" s="157"/>
      <c r="G53" s="157"/>
      <c r="H53" s="157"/>
    </row>
    <row r="54" spans="5:8" ht="22.5" customHeight="1">
      <c r="E54" s="61"/>
      <c r="F54" s="157"/>
      <c r="G54" s="157"/>
      <c r="H54" s="157"/>
    </row>
    <row r="55" spans="5:8" ht="22.5" customHeight="1">
      <c r="E55" s="61"/>
      <c r="F55" s="157"/>
      <c r="G55" s="157"/>
      <c r="H55" s="157"/>
    </row>
    <row r="56" spans="5:8" ht="22.5" customHeight="1">
      <c r="E56" s="61"/>
      <c r="F56" s="157"/>
      <c r="G56" s="157"/>
      <c r="H56" s="157"/>
    </row>
    <row r="57" spans="5:8" ht="22.5" customHeight="1">
      <c r="E57" s="61"/>
      <c r="F57" s="157"/>
      <c r="G57" s="157"/>
      <c r="H57" s="157"/>
    </row>
    <row r="58" spans="5:8" ht="22.5" customHeight="1">
      <c r="E58" s="61"/>
      <c r="F58" s="157"/>
      <c r="G58" s="157"/>
      <c r="H58" s="157"/>
    </row>
    <row r="59" spans="5:8" ht="22.5" customHeight="1">
      <c r="E59" s="61"/>
      <c r="F59" s="157"/>
      <c r="G59" s="157"/>
      <c r="H59" s="157"/>
    </row>
    <row r="60" spans="5:8" ht="22.5" customHeight="1">
      <c r="E60" s="61"/>
      <c r="F60" s="157"/>
      <c r="G60" s="157"/>
      <c r="H60" s="157"/>
    </row>
    <row r="61" spans="5:8" ht="22.5" customHeight="1">
      <c r="E61" s="61"/>
      <c r="F61" s="157"/>
      <c r="G61" s="157"/>
      <c r="H61" s="157"/>
    </row>
    <row r="62" spans="5:8" ht="22.5" customHeight="1">
      <c r="E62" s="61"/>
      <c r="F62" s="157"/>
      <c r="G62" s="157"/>
      <c r="H62" s="157"/>
    </row>
  </sheetData>
  <mergeCells count="68">
    <mergeCell ref="F8:H8"/>
    <mergeCell ref="F9:H9"/>
    <mergeCell ref="F10:H10"/>
    <mergeCell ref="F13:H13"/>
    <mergeCell ref="F14:H14"/>
    <mergeCell ref="F11:H11"/>
    <mergeCell ref="F12:H12"/>
    <mergeCell ref="B4:C4"/>
    <mergeCell ref="F4:H4"/>
    <mergeCell ref="F5:H5"/>
    <mergeCell ref="F6:H6"/>
    <mergeCell ref="F7:H7"/>
    <mergeCell ref="F28:H28"/>
    <mergeCell ref="F16:H16"/>
    <mergeCell ref="F17:H17"/>
    <mergeCell ref="F18:H18"/>
    <mergeCell ref="F19:H19"/>
    <mergeCell ref="F20:H20"/>
    <mergeCell ref="F21:H21"/>
    <mergeCell ref="F22:H22"/>
    <mergeCell ref="F23:H23"/>
    <mergeCell ref="F24:H24"/>
    <mergeCell ref="F27:H27"/>
    <mergeCell ref="F40:H40"/>
    <mergeCell ref="F29:H29"/>
    <mergeCell ref="F30:H30"/>
    <mergeCell ref="F31:H31"/>
    <mergeCell ref="F32:H32"/>
    <mergeCell ref="F33:H33"/>
    <mergeCell ref="F34:H34"/>
    <mergeCell ref="F35:H35"/>
    <mergeCell ref="F36:H36"/>
    <mergeCell ref="F37:H37"/>
    <mergeCell ref="F38:H38"/>
    <mergeCell ref="F39:H39"/>
    <mergeCell ref="F52:H52"/>
    <mergeCell ref="F41:H41"/>
    <mergeCell ref="F42:H42"/>
    <mergeCell ref="F43:H43"/>
    <mergeCell ref="F44:H44"/>
    <mergeCell ref="F45:H45"/>
    <mergeCell ref="F46:H46"/>
    <mergeCell ref="F47:H47"/>
    <mergeCell ref="F48:H48"/>
    <mergeCell ref="F49:H49"/>
    <mergeCell ref="F50:H50"/>
    <mergeCell ref="F51:H51"/>
    <mergeCell ref="F59:H59"/>
    <mergeCell ref="F60:H60"/>
    <mergeCell ref="F61:H61"/>
    <mergeCell ref="F62:H62"/>
    <mergeCell ref="F53:H53"/>
    <mergeCell ref="F54:H54"/>
    <mergeCell ref="F55:H55"/>
    <mergeCell ref="F56:H56"/>
    <mergeCell ref="F57:H57"/>
    <mergeCell ref="F58:H58"/>
    <mergeCell ref="B25:B26"/>
    <mergeCell ref="C25:C26"/>
    <mergeCell ref="D25:D26"/>
    <mergeCell ref="E25:E26"/>
    <mergeCell ref="F25:H25"/>
    <mergeCell ref="F26:H26"/>
    <mergeCell ref="F15:H15"/>
    <mergeCell ref="B11:B12"/>
    <mergeCell ref="C11:C12"/>
    <mergeCell ref="D11:D12"/>
    <mergeCell ref="E11:E12"/>
  </mergeCells>
  <phoneticPr fontId="2"/>
  <conditionalFormatting sqref="B27:B44">
    <cfRule type="expression" dxfId="51" priority="13">
      <formula>#REF!=""</formula>
    </cfRule>
  </conditionalFormatting>
  <conditionalFormatting sqref="D5:D11">
    <cfRule type="expression" dxfId="50" priority="5">
      <formula>#REF!=""</formula>
    </cfRule>
  </conditionalFormatting>
  <conditionalFormatting sqref="D25">
    <cfRule type="expression" dxfId="49" priority="1">
      <formula>#REF!=""</formula>
    </cfRule>
  </conditionalFormatting>
  <conditionalFormatting sqref="D13:E24 D27:D44">
    <cfRule type="expression" dxfId="48" priority="12">
      <formula>#REF!=""</formula>
    </cfRule>
  </conditionalFormatting>
  <conditionalFormatting sqref="E4:E11">
    <cfRule type="cellIs" dxfId="47" priority="6" operator="equal">
      <formula>"x"</formula>
    </cfRule>
    <cfRule type="cellIs" dxfId="46" priority="7" operator="equal">
      <formula>"o"</formula>
    </cfRule>
  </conditionalFormatting>
  <conditionalFormatting sqref="E5:E11 B5:B11">
    <cfRule type="expression" dxfId="45" priority="8">
      <formula>#REF!=""</formula>
    </cfRule>
  </conditionalFormatting>
  <conditionalFormatting sqref="E25 B13:B25">
    <cfRule type="expression" dxfId="44" priority="4">
      <formula>#REF!=""</formula>
    </cfRule>
  </conditionalFormatting>
  <conditionalFormatting sqref="E25">
    <cfRule type="cellIs" dxfId="43" priority="2" operator="equal">
      <formula>"x"</formula>
    </cfRule>
    <cfRule type="cellIs" dxfId="42" priority="3" operator="equal">
      <formula>"o"</formula>
    </cfRule>
  </conditionalFormatting>
  <conditionalFormatting sqref="E27:E62 E13:E24 C2:D3">
    <cfRule type="cellIs" dxfId="41" priority="56" operator="equal">
      <formula>"x"</formula>
    </cfRule>
    <cfRule type="cellIs" dxfId="40" priority="57" operator="equal">
      <formula>"o"</formula>
    </cfRule>
  </conditionalFormatting>
  <conditionalFormatting sqref="E27:E62">
    <cfRule type="expression" dxfId="39" priority="17">
      <formula>#REF!=""</formula>
    </cfRule>
  </conditionalFormatting>
  <dataValidations count="1">
    <dataValidation allowBlank="1" sqref="E5:E11 E13:E25 E27:E62" xr:uid="{24056DBD-106A-4A5A-8AEE-9BE68F294B6F}"/>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CBE4A-7ADE-42C9-BC7A-AE405154D0EC}">
  <sheetPr codeName="Sheet31"/>
  <dimension ref="B1:H62"/>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203</v>
      </c>
      <c r="D2" s="36"/>
      <c r="E2" s="36"/>
      <c r="F2" s="37"/>
      <c r="G2" s="25" t="s">
        <v>42</v>
      </c>
      <c r="H2" s="26">
        <v>45365</v>
      </c>
    </row>
    <row r="3" spans="2:8" ht="22.5" customHeight="1" thickBot="1">
      <c r="B3" s="27" t="s">
        <v>41</v>
      </c>
      <c r="C3" s="60" t="s">
        <v>162</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8">
        <v>100</v>
      </c>
      <c r="F27" s="138"/>
      <c r="G27" s="138"/>
      <c r="H27" s="139"/>
    </row>
    <row r="28" spans="2:8" ht="22.5" customHeight="1">
      <c r="B28" s="32" t="str">
        <f>HYPERLINK("https://waic.jp/docs/UNDERSTANDING-WCAG20/navigation-mechanisms-focus-order", "2.4.3")</f>
        <v>2.4.3</v>
      </c>
      <c r="C28" s="12" t="s">
        <v>23</v>
      </c>
      <c r="D28" s="55" t="s">
        <v>92</v>
      </c>
      <c r="E28" s="58">
        <v>100</v>
      </c>
      <c r="F28" s="138"/>
      <c r="G28" s="138"/>
      <c r="H28" s="139"/>
    </row>
    <row r="29" spans="2:8" ht="22.5" customHeight="1">
      <c r="B29" s="32" t="str">
        <f>HYPERLINK("https://waic.jp/docs/UNDERSTANDING-WCAG20/navigation-mechanisms-refs", "2.4.4")</f>
        <v>2.4.4</v>
      </c>
      <c r="C29" s="12" t="s">
        <v>24</v>
      </c>
      <c r="D29" s="55" t="s">
        <v>92</v>
      </c>
      <c r="E29" s="58">
        <v>100</v>
      </c>
      <c r="F29" s="138"/>
      <c r="G29" s="138"/>
      <c r="H29" s="139"/>
    </row>
    <row r="30" spans="2:8" ht="22.5" customHeight="1">
      <c r="B30" s="32" t="str">
        <f>HYPERLINK("https://waic.jp/docs/UNDERSTANDING-WCAG20/navigation-mechanisms-mult-loc", "2.4.5")</f>
        <v>2.4.5</v>
      </c>
      <c r="C30" s="12" t="s">
        <v>25</v>
      </c>
      <c r="D30" s="55" t="s">
        <v>93</v>
      </c>
      <c r="E30" s="58">
        <v>100</v>
      </c>
      <c r="F30" s="138"/>
      <c r="G30" s="138"/>
      <c r="H30" s="139"/>
    </row>
    <row r="31" spans="2:8" ht="22.5" customHeight="1">
      <c r="B31" s="32" t="str">
        <f>HYPERLINK("https://waic.jp/docs/UNDERSTANDING-WCAG20/navigation-mechanisms-descriptive", "2.4.6")</f>
        <v>2.4.6</v>
      </c>
      <c r="C31" s="12" t="s">
        <v>26</v>
      </c>
      <c r="D31" s="55" t="s">
        <v>93</v>
      </c>
      <c r="E31" s="58">
        <v>100</v>
      </c>
      <c r="F31" s="138"/>
      <c r="G31" s="138"/>
      <c r="H31" s="139"/>
    </row>
    <row r="32" spans="2:8" ht="22.5" customHeight="1">
      <c r="B32" s="32" t="str">
        <f>HYPERLINK("https://waic.jp/docs/UNDERSTANDING-WCAG20/navigation-mechanisms-focus-visible", "2.4.7")</f>
        <v>2.4.7</v>
      </c>
      <c r="C32" s="12" t="s">
        <v>27</v>
      </c>
      <c r="D32" s="55" t="s">
        <v>93</v>
      </c>
      <c r="E32" s="58">
        <v>100</v>
      </c>
      <c r="F32" s="138"/>
      <c r="G32" s="138"/>
      <c r="H32" s="139"/>
    </row>
    <row r="33" spans="2:8" ht="22.5" customHeight="1">
      <c r="B33" s="32" t="str">
        <f>HYPERLINK("https://waic.jp/docs/UNDERSTANDING-WCAG20/meaning-doc-lang-id", "3.1.1")</f>
        <v>3.1.1</v>
      </c>
      <c r="C33" s="12" t="s">
        <v>28</v>
      </c>
      <c r="D33" s="55" t="s">
        <v>92</v>
      </c>
      <c r="E33" s="58">
        <v>100</v>
      </c>
      <c r="F33" s="138"/>
      <c r="G33" s="138"/>
      <c r="H33" s="139"/>
    </row>
    <row r="34" spans="2:8" ht="22.5" customHeight="1">
      <c r="B34" s="32" t="str">
        <f>HYPERLINK("https://waic.jp/docs/UNDERSTANDING-WCAG20/meaning-other-lang-id", "3.1.2")</f>
        <v>3.1.2</v>
      </c>
      <c r="C34" s="12" t="s">
        <v>29</v>
      </c>
      <c r="D34" s="55" t="s">
        <v>93</v>
      </c>
      <c r="E34" s="58">
        <v>100</v>
      </c>
      <c r="F34" s="138"/>
      <c r="G34" s="138"/>
      <c r="H34" s="139"/>
    </row>
    <row r="35" spans="2:8" ht="22.5" customHeight="1">
      <c r="B35" s="32" t="str">
        <f>HYPERLINK("https://waic.jp/docs/UNDERSTANDING-WCAG20/consistent-behavior-receive-focus", "3.2.1")</f>
        <v>3.2.1</v>
      </c>
      <c r="C35" s="12" t="s">
        <v>30</v>
      </c>
      <c r="D35" s="55" t="s">
        <v>92</v>
      </c>
      <c r="E35" s="58">
        <v>100</v>
      </c>
      <c r="F35" s="138"/>
      <c r="G35" s="138"/>
      <c r="H35" s="139"/>
    </row>
    <row r="36" spans="2:8" ht="22.5" customHeight="1">
      <c r="B36" s="32" t="str">
        <f>HYPERLINK("https://waic.jp/docs/UNDERSTANDING-WCAG20/consistent-behavior-unpredictable-change", "3.2.2")</f>
        <v>3.2.2</v>
      </c>
      <c r="C36" s="12" t="s">
        <v>31</v>
      </c>
      <c r="D36" s="55" t="s">
        <v>92</v>
      </c>
      <c r="E36" s="58">
        <v>100</v>
      </c>
      <c r="F36" s="138"/>
      <c r="G36" s="138"/>
      <c r="H36" s="139"/>
    </row>
    <row r="37" spans="2:8" ht="22.5" customHeight="1">
      <c r="B37" s="32" t="str">
        <f>HYPERLINK("https://waic.jp/docs/UNDERSTANDING-WCAG20/consistent-behavior-consistent-locations", "3.2.3")</f>
        <v>3.2.3</v>
      </c>
      <c r="C37" s="12" t="s">
        <v>32</v>
      </c>
      <c r="D37" s="55" t="s">
        <v>93</v>
      </c>
      <c r="E37" s="58">
        <v>100</v>
      </c>
      <c r="F37" s="138"/>
      <c r="G37" s="138"/>
      <c r="H37" s="139"/>
    </row>
    <row r="38" spans="2:8" ht="22.5" customHeight="1">
      <c r="B38" s="32" t="str">
        <f>HYPERLINK("https://waic.jp/docs/UNDERSTANDING-WCAG20/consistent-behavior-consistent-functionality", "3.2.4")</f>
        <v>3.2.4</v>
      </c>
      <c r="C38" s="12" t="s">
        <v>33</v>
      </c>
      <c r="D38" s="55" t="s">
        <v>93</v>
      </c>
      <c r="E38" s="58">
        <v>100</v>
      </c>
      <c r="F38" s="138"/>
      <c r="G38" s="138"/>
      <c r="H38" s="139"/>
    </row>
    <row r="39" spans="2:8" ht="22.5" customHeight="1">
      <c r="B39" s="32" t="str">
        <f>HYPERLINK("https://waic.jp/docs/UNDERSTANDING-WCAG20/minimize-error-identified", "3.3.1")</f>
        <v>3.3.1</v>
      </c>
      <c r="C39" s="12" t="s">
        <v>34</v>
      </c>
      <c r="D39" s="55" t="s">
        <v>92</v>
      </c>
      <c r="E39" s="58">
        <v>100</v>
      </c>
      <c r="F39" s="138"/>
      <c r="G39" s="138"/>
      <c r="H39" s="139"/>
    </row>
    <row r="40" spans="2:8" ht="22.5" customHeight="1">
      <c r="B40" s="32" t="str">
        <f>HYPERLINK("https://waic.jp/docs/UNDERSTANDING-WCAG20/minimize-error-cues", "3.3.2")</f>
        <v>3.3.2</v>
      </c>
      <c r="C40" s="12" t="s">
        <v>35</v>
      </c>
      <c r="D40" s="55" t="s">
        <v>92</v>
      </c>
      <c r="E40" s="58">
        <v>100</v>
      </c>
      <c r="F40" s="138"/>
      <c r="G40" s="138"/>
      <c r="H40" s="139"/>
    </row>
    <row r="41" spans="2:8" ht="22.5" customHeight="1">
      <c r="B41" s="32" t="str">
        <f>HYPERLINK("https://waic.jp/docs/UNDERSTANDING-WCAG20/minimize-error-suggestions", "3.3.3")</f>
        <v>3.3.3</v>
      </c>
      <c r="C41" s="12" t="s">
        <v>36</v>
      </c>
      <c r="D41" s="55" t="s">
        <v>93</v>
      </c>
      <c r="E41" s="58">
        <v>100</v>
      </c>
      <c r="F41" s="138"/>
      <c r="G41" s="138"/>
      <c r="H41" s="139"/>
    </row>
    <row r="42" spans="2:8" ht="22.5" customHeight="1">
      <c r="B42" s="32" t="str">
        <f>HYPERLINK("https://waic.jp/docs/UNDERSTANDING-WCAG20/minimize-error-reversible", "3.3.4")</f>
        <v>3.3.4</v>
      </c>
      <c r="C42" s="12" t="s">
        <v>37</v>
      </c>
      <c r="D42" s="55" t="s">
        <v>93</v>
      </c>
      <c r="E42" s="58">
        <v>100</v>
      </c>
      <c r="F42" s="138"/>
      <c r="G42" s="138"/>
      <c r="H42" s="139"/>
    </row>
    <row r="43" spans="2:8" ht="22.5" customHeight="1">
      <c r="B43" s="32" t="str">
        <f>HYPERLINK("https://waic.jp/docs/UNDERSTANDING-WCAG20/ensure-compat-parses", "4.1.1")</f>
        <v>4.1.1</v>
      </c>
      <c r="C43" s="12" t="s">
        <v>38</v>
      </c>
      <c r="D43" s="55" t="s">
        <v>92</v>
      </c>
      <c r="E43" s="58">
        <v>100</v>
      </c>
      <c r="F43" s="138"/>
      <c r="G43" s="138"/>
      <c r="H43" s="139"/>
    </row>
    <row r="44" spans="2:8" ht="22.5" customHeight="1" thickBot="1">
      <c r="B44" s="33" t="str">
        <f>HYPERLINK("https://waic.jp/docs/UNDERSTANDING-WCAG20/ensure-compat-rsv", "4.1.2")</f>
        <v>4.1.2</v>
      </c>
      <c r="C44" s="34" t="s">
        <v>39</v>
      </c>
      <c r="D44" s="29" t="s">
        <v>92</v>
      </c>
      <c r="E44" s="59">
        <v>100</v>
      </c>
      <c r="F44" s="146"/>
      <c r="G44" s="146"/>
      <c r="H44" s="147"/>
    </row>
    <row r="45" spans="2:8" ht="22.5" customHeight="1">
      <c r="E45" s="61"/>
      <c r="F45" s="157"/>
      <c r="G45" s="157"/>
      <c r="H45" s="157"/>
    </row>
    <row r="46" spans="2:8" ht="22.5" customHeight="1">
      <c r="E46" s="61"/>
      <c r="F46" s="157"/>
      <c r="G46" s="157"/>
      <c r="H46" s="157"/>
    </row>
    <row r="47" spans="2:8" ht="22.5" customHeight="1">
      <c r="E47" s="61"/>
      <c r="F47" s="158"/>
      <c r="G47" s="157"/>
      <c r="H47" s="157"/>
    </row>
    <row r="48" spans="2:8" ht="22.5" customHeight="1">
      <c r="E48" s="61"/>
      <c r="F48" s="157"/>
      <c r="G48" s="157"/>
      <c r="H48" s="157"/>
    </row>
    <row r="49" spans="5:8" ht="22.5" customHeight="1">
      <c r="E49" s="61"/>
      <c r="F49" s="157"/>
      <c r="G49" s="157"/>
      <c r="H49" s="157"/>
    </row>
    <row r="50" spans="5:8" ht="22.5" customHeight="1">
      <c r="E50" s="61"/>
      <c r="F50" s="157"/>
      <c r="G50" s="157"/>
      <c r="H50" s="157"/>
    </row>
    <row r="51" spans="5:8" ht="22.5" customHeight="1">
      <c r="E51" s="61"/>
      <c r="F51" s="157"/>
      <c r="G51" s="157"/>
      <c r="H51" s="157"/>
    </row>
    <row r="52" spans="5:8" ht="22.5" customHeight="1">
      <c r="E52" s="61"/>
      <c r="F52" s="157"/>
      <c r="G52" s="157"/>
      <c r="H52" s="157"/>
    </row>
    <row r="53" spans="5:8" ht="22.5" customHeight="1">
      <c r="E53" s="61"/>
      <c r="F53" s="157"/>
      <c r="G53" s="157"/>
      <c r="H53" s="157"/>
    </row>
    <row r="54" spans="5:8" ht="22.5" customHeight="1">
      <c r="E54" s="61"/>
      <c r="F54" s="157"/>
      <c r="G54" s="157"/>
      <c r="H54" s="157"/>
    </row>
    <row r="55" spans="5:8" ht="22.5" customHeight="1">
      <c r="E55" s="61"/>
      <c r="F55" s="157"/>
      <c r="G55" s="157"/>
      <c r="H55" s="157"/>
    </row>
    <row r="56" spans="5:8" ht="22.5" customHeight="1">
      <c r="E56" s="61"/>
      <c r="F56" s="157"/>
      <c r="G56" s="157"/>
      <c r="H56" s="157"/>
    </row>
    <row r="57" spans="5:8" ht="22.5" customHeight="1">
      <c r="E57" s="61"/>
      <c r="F57" s="157"/>
      <c r="G57" s="157"/>
      <c r="H57" s="157"/>
    </row>
    <row r="58" spans="5:8" ht="22.5" customHeight="1">
      <c r="E58" s="61"/>
      <c r="F58" s="157"/>
      <c r="G58" s="157"/>
      <c r="H58" s="157"/>
    </row>
    <row r="59" spans="5:8" ht="22.5" customHeight="1">
      <c r="E59" s="61"/>
      <c r="F59" s="157"/>
      <c r="G59" s="157"/>
      <c r="H59" s="157"/>
    </row>
    <row r="60" spans="5:8" ht="22.5" customHeight="1">
      <c r="E60" s="61"/>
      <c r="F60" s="157"/>
      <c r="G60" s="157"/>
      <c r="H60" s="157"/>
    </row>
    <row r="61" spans="5:8" ht="22.5" customHeight="1">
      <c r="E61" s="61"/>
      <c r="F61" s="157"/>
      <c r="G61" s="157"/>
      <c r="H61" s="157"/>
    </row>
    <row r="62" spans="5:8" ht="22.5" customHeight="1">
      <c r="E62" s="61"/>
      <c r="F62" s="157"/>
      <c r="G62" s="157"/>
      <c r="H62" s="157"/>
    </row>
  </sheetData>
  <mergeCells count="68">
    <mergeCell ref="F8:H8"/>
    <mergeCell ref="F9:H9"/>
    <mergeCell ref="F10:H10"/>
    <mergeCell ref="F13:H13"/>
    <mergeCell ref="F14:H14"/>
    <mergeCell ref="F11:H11"/>
    <mergeCell ref="F12:H12"/>
    <mergeCell ref="B4:C4"/>
    <mergeCell ref="F4:H4"/>
    <mergeCell ref="F5:H5"/>
    <mergeCell ref="F6:H6"/>
    <mergeCell ref="F7:H7"/>
    <mergeCell ref="F28:H28"/>
    <mergeCell ref="F16:H16"/>
    <mergeCell ref="F17:H17"/>
    <mergeCell ref="F18:H18"/>
    <mergeCell ref="F19:H19"/>
    <mergeCell ref="F20:H20"/>
    <mergeCell ref="F21:H21"/>
    <mergeCell ref="F22:H22"/>
    <mergeCell ref="F23:H23"/>
    <mergeCell ref="F24:H24"/>
    <mergeCell ref="F27:H27"/>
    <mergeCell ref="F40:H40"/>
    <mergeCell ref="F29:H29"/>
    <mergeCell ref="F30:H30"/>
    <mergeCell ref="F31:H31"/>
    <mergeCell ref="F32:H32"/>
    <mergeCell ref="F33:H33"/>
    <mergeCell ref="F34:H34"/>
    <mergeCell ref="F35:H35"/>
    <mergeCell ref="F36:H36"/>
    <mergeCell ref="F37:H37"/>
    <mergeCell ref="F38:H38"/>
    <mergeCell ref="F39:H39"/>
    <mergeCell ref="F52:H52"/>
    <mergeCell ref="F41:H41"/>
    <mergeCell ref="F42:H42"/>
    <mergeCell ref="F43:H43"/>
    <mergeCell ref="F44:H44"/>
    <mergeCell ref="F45:H45"/>
    <mergeCell ref="F46:H46"/>
    <mergeCell ref="F47:H47"/>
    <mergeCell ref="F48:H48"/>
    <mergeCell ref="F49:H49"/>
    <mergeCell ref="F50:H50"/>
    <mergeCell ref="F51:H51"/>
    <mergeCell ref="F59:H59"/>
    <mergeCell ref="F60:H60"/>
    <mergeCell ref="F61:H61"/>
    <mergeCell ref="F62:H62"/>
    <mergeCell ref="F53:H53"/>
    <mergeCell ref="F54:H54"/>
    <mergeCell ref="F55:H55"/>
    <mergeCell ref="F56:H56"/>
    <mergeCell ref="F57:H57"/>
    <mergeCell ref="F58:H58"/>
    <mergeCell ref="B25:B26"/>
    <mergeCell ref="C25:C26"/>
    <mergeCell ref="D25:D26"/>
    <mergeCell ref="E25:E26"/>
    <mergeCell ref="F25:H25"/>
    <mergeCell ref="F26:H26"/>
    <mergeCell ref="F15:H15"/>
    <mergeCell ref="B11:B12"/>
    <mergeCell ref="C11:C12"/>
    <mergeCell ref="D11:D12"/>
    <mergeCell ref="E11:E12"/>
  </mergeCells>
  <phoneticPr fontId="2"/>
  <conditionalFormatting sqref="B27:B44">
    <cfRule type="expression" dxfId="38" priority="13">
      <formula>#REF!=""</formula>
    </cfRule>
  </conditionalFormatting>
  <conditionalFormatting sqref="D5:D11">
    <cfRule type="expression" dxfId="37" priority="5">
      <formula>#REF!=""</formula>
    </cfRule>
  </conditionalFormatting>
  <conditionalFormatting sqref="D25">
    <cfRule type="expression" dxfId="36" priority="1">
      <formula>#REF!=""</formula>
    </cfRule>
  </conditionalFormatting>
  <conditionalFormatting sqref="D13:E24 D27:D44">
    <cfRule type="expression" dxfId="35" priority="12">
      <formula>#REF!=""</formula>
    </cfRule>
  </conditionalFormatting>
  <conditionalFormatting sqref="E4:E11">
    <cfRule type="cellIs" dxfId="34" priority="6" operator="equal">
      <formula>"x"</formula>
    </cfRule>
    <cfRule type="cellIs" dxfId="33" priority="7" operator="equal">
      <formula>"o"</formula>
    </cfRule>
  </conditionalFormatting>
  <conditionalFormatting sqref="E5:E11 B5:B11">
    <cfRule type="expression" dxfId="32" priority="8">
      <formula>#REF!=""</formula>
    </cfRule>
  </conditionalFormatting>
  <conditionalFormatting sqref="E25 B13:B25">
    <cfRule type="expression" dxfId="31" priority="4">
      <formula>#REF!=""</formula>
    </cfRule>
  </conditionalFormatting>
  <conditionalFormatting sqref="E25">
    <cfRule type="cellIs" dxfId="30" priority="2" operator="equal">
      <formula>"x"</formula>
    </cfRule>
    <cfRule type="cellIs" dxfId="29" priority="3" operator="equal">
      <formula>"o"</formula>
    </cfRule>
  </conditionalFormatting>
  <conditionalFormatting sqref="E27:E62 E13:E24 C2:D3">
    <cfRule type="cellIs" dxfId="28" priority="56" operator="equal">
      <formula>"x"</formula>
    </cfRule>
    <cfRule type="cellIs" dxfId="27" priority="57" operator="equal">
      <formula>"o"</formula>
    </cfRule>
  </conditionalFormatting>
  <conditionalFormatting sqref="E27:E62">
    <cfRule type="expression" dxfId="26" priority="17">
      <formula>#REF!=""</formula>
    </cfRule>
  </conditionalFormatting>
  <dataValidations count="1">
    <dataValidation allowBlank="1" sqref="E5:E11 E13:E25 E27:E62" xr:uid="{0C091A76-3A8B-4EC7-92F0-2B7181B90423}"/>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8D679-6A77-4AA6-B790-D938970D3423}">
  <sheetPr codeName="Sheet32"/>
  <dimension ref="B1:H62"/>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205</v>
      </c>
      <c r="D2" s="36"/>
      <c r="E2" s="36"/>
      <c r="F2" s="37"/>
      <c r="G2" s="25" t="s">
        <v>42</v>
      </c>
      <c r="H2" s="26">
        <v>45365</v>
      </c>
    </row>
    <row r="3" spans="2:8" ht="22.5" customHeight="1" thickBot="1">
      <c r="B3" s="27" t="s">
        <v>41</v>
      </c>
      <c r="C3" s="60" t="s">
        <v>161</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8">
        <v>100</v>
      </c>
      <c r="F27" s="138"/>
      <c r="G27" s="138"/>
      <c r="H27" s="139"/>
    </row>
    <row r="28" spans="2:8" ht="22.5" customHeight="1">
      <c r="B28" s="32" t="str">
        <f>HYPERLINK("https://waic.jp/docs/UNDERSTANDING-WCAG20/navigation-mechanisms-focus-order", "2.4.3")</f>
        <v>2.4.3</v>
      </c>
      <c r="C28" s="12" t="s">
        <v>23</v>
      </c>
      <c r="D28" s="55" t="s">
        <v>92</v>
      </c>
      <c r="E28" s="58">
        <v>100</v>
      </c>
      <c r="F28" s="138"/>
      <c r="G28" s="138"/>
      <c r="H28" s="139"/>
    </row>
    <row r="29" spans="2:8" ht="22.5" customHeight="1">
      <c r="B29" s="32" t="str">
        <f>HYPERLINK("https://waic.jp/docs/UNDERSTANDING-WCAG20/navigation-mechanisms-refs", "2.4.4")</f>
        <v>2.4.4</v>
      </c>
      <c r="C29" s="12" t="s">
        <v>24</v>
      </c>
      <c r="D29" s="55" t="s">
        <v>92</v>
      </c>
      <c r="E29" s="58">
        <v>100</v>
      </c>
      <c r="F29" s="138"/>
      <c r="G29" s="138"/>
      <c r="H29" s="139"/>
    </row>
    <row r="30" spans="2:8" ht="22.5" customHeight="1">
      <c r="B30" s="32" t="str">
        <f>HYPERLINK("https://waic.jp/docs/UNDERSTANDING-WCAG20/navigation-mechanisms-mult-loc", "2.4.5")</f>
        <v>2.4.5</v>
      </c>
      <c r="C30" s="12" t="s">
        <v>25</v>
      </c>
      <c r="D30" s="55" t="s">
        <v>93</v>
      </c>
      <c r="E30" s="58">
        <v>100</v>
      </c>
      <c r="F30" s="138"/>
      <c r="G30" s="138"/>
      <c r="H30" s="139"/>
    </row>
    <row r="31" spans="2:8" ht="22.5" customHeight="1">
      <c r="B31" s="32" t="str">
        <f>HYPERLINK("https://waic.jp/docs/UNDERSTANDING-WCAG20/navigation-mechanisms-descriptive", "2.4.6")</f>
        <v>2.4.6</v>
      </c>
      <c r="C31" s="12" t="s">
        <v>26</v>
      </c>
      <c r="D31" s="55" t="s">
        <v>93</v>
      </c>
      <c r="E31" s="58">
        <v>100</v>
      </c>
      <c r="F31" s="138"/>
      <c r="G31" s="138"/>
      <c r="H31" s="139"/>
    </row>
    <row r="32" spans="2:8" ht="22.5" customHeight="1">
      <c r="B32" s="32" t="str">
        <f>HYPERLINK("https://waic.jp/docs/UNDERSTANDING-WCAG20/navigation-mechanisms-focus-visible", "2.4.7")</f>
        <v>2.4.7</v>
      </c>
      <c r="C32" s="12" t="s">
        <v>27</v>
      </c>
      <c r="D32" s="55" t="s">
        <v>93</v>
      </c>
      <c r="E32" s="58">
        <v>100</v>
      </c>
      <c r="F32" s="138"/>
      <c r="G32" s="138"/>
      <c r="H32" s="139"/>
    </row>
    <row r="33" spans="2:8" ht="22.5" customHeight="1">
      <c r="B33" s="32" t="str">
        <f>HYPERLINK("https://waic.jp/docs/UNDERSTANDING-WCAG20/meaning-doc-lang-id", "3.1.1")</f>
        <v>3.1.1</v>
      </c>
      <c r="C33" s="12" t="s">
        <v>28</v>
      </c>
      <c r="D33" s="55" t="s">
        <v>92</v>
      </c>
      <c r="E33" s="58">
        <v>100</v>
      </c>
      <c r="F33" s="138"/>
      <c r="G33" s="138"/>
      <c r="H33" s="139"/>
    </row>
    <row r="34" spans="2:8" ht="22.5" customHeight="1">
      <c r="B34" s="32" t="str">
        <f>HYPERLINK("https://waic.jp/docs/UNDERSTANDING-WCAG20/meaning-other-lang-id", "3.1.2")</f>
        <v>3.1.2</v>
      </c>
      <c r="C34" s="12" t="s">
        <v>29</v>
      </c>
      <c r="D34" s="55" t="s">
        <v>93</v>
      </c>
      <c r="E34" s="58">
        <v>100</v>
      </c>
      <c r="F34" s="138"/>
      <c r="G34" s="138"/>
      <c r="H34" s="139"/>
    </row>
    <row r="35" spans="2:8" ht="22.5" customHeight="1">
      <c r="B35" s="32" t="str">
        <f>HYPERLINK("https://waic.jp/docs/UNDERSTANDING-WCAG20/consistent-behavior-receive-focus", "3.2.1")</f>
        <v>3.2.1</v>
      </c>
      <c r="C35" s="12" t="s">
        <v>30</v>
      </c>
      <c r="D35" s="55" t="s">
        <v>92</v>
      </c>
      <c r="E35" s="58">
        <v>100</v>
      </c>
      <c r="F35" s="138"/>
      <c r="G35" s="138"/>
      <c r="H35" s="139"/>
    </row>
    <row r="36" spans="2:8" ht="22.5" customHeight="1">
      <c r="B36" s="32" t="str">
        <f>HYPERLINK("https://waic.jp/docs/UNDERSTANDING-WCAG20/consistent-behavior-unpredictable-change", "3.2.2")</f>
        <v>3.2.2</v>
      </c>
      <c r="C36" s="12" t="s">
        <v>31</v>
      </c>
      <c r="D36" s="55" t="s">
        <v>92</v>
      </c>
      <c r="E36" s="58">
        <v>100</v>
      </c>
      <c r="F36" s="138"/>
      <c r="G36" s="138"/>
      <c r="H36" s="139"/>
    </row>
    <row r="37" spans="2:8" ht="22.5" customHeight="1">
      <c r="B37" s="32" t="str">
        <f>HYPERLINK("https://waic.jp/docs/UNDERSTANDING-WCAG20/consistent-behavior-consistent-locations", "3.2.3")</f>
        <v>3.2.3</v>
      </c>
      <c r="C37" s="12" t="s">
        <v>32</v>
      </c>
      <c r="D37" s="55" t="s">
        <v>93</v>
      </c>
      <c r="E37" s="58">
        <v>100</v>
      </c>
      <c r="F37" s="138"/>
      <c r="G37" s="138"/>
      <c r="H37" s="139"/>
    </row>
    <row r="38" spans="2:8" ht="22.5" customHeight="1">
      <c r="B38" s="32" t="str">
        <f>HYPERLINK("https://waic.jp/docs/UNDERSTANDING-WCAG20/consistent-behavior-consistent-functionality", "3.2.4")</f>
        <v>3.2.4</v>
      </c>
      <c r="C38" s="12" t="s">
        <v>33</v>
      </c>
      <c r="D38" s="55" t="s">
        <v>93</v>
      </c>
      <c r="E38" s="58">
        <v>100</v>
      </c>
      <c r="F38" s="138"/>
      <c r="G38" s="138"/>
      <c r="H38" s="139"/>
    </row>
    <row r="39" spans="2:8" ht="22.5" customHeight="1">
      <c r="B39" s="32" t="str">
        <f>HYPERLINK("https://waic.jp/docs/UNDERSTANDING-WCAG20/minimize-error-identified", "3.3.1")</f>
        <v>3.3.1</v>
      </c>
      <c r="C39" s="12" t="s">
        <v>34</v>
      </c>
      <c r="D39" s="55" t="s">
        <v>92</v>
      </c>
      <c r="E39" s="58">
        <v>100</v>
      </c>
      <c r="F39" s="138"/>
      <c r="G39" s="138"/>
      <c r="H39" s="139"/>
    </row>
    <row r="40" spans="2:8" ht="22.5" customHeight="1">
      <c r="B40" s="32" t="str">
        <f>HYPERLINK("https://waic.jp/docs/UNDERSTANDING-WCAG20/minimize-error-cues", "3.3.2")</f>
        <v>3.3.2</v>
      </c>
      <c r="C40" s="12" t="s">
        <v>35</v>
      </c>
      <c r="D40" s="55" t="s">
        <v>92</v>
      </c>
      <c r="E40" s="58">
        <v>100</v>
      </c>
      <c r="F40" s="138"/>
      <c r="G40" s="138"/>
      <c r="H40" s="139"/>
    </row>
    <row r="41" spans="2:8" ht="22.5" customHeight="1">
      <c r="B41" s="32" t="str">
        <f>HYPERLINK("https://waic.jp/docs/UNDERSTANDING-WCAG20/minimize-error-suggestions", "3.3.3")</f>
        <v>3.3.3</v>
      </c>
      <c r="C41" s="12" t="s">
        <v>36</v>
      </c>
      <c r="D41" s="55" t="s">
        <v>93</v>
      </c>
      <c r="E41" s="58">
        <v>100</v>
      </c>
      <c r="F41" s="138"/>
      <c r="G41" s="138"/>
      <c r="H41" s="139"/>
    </row>
    <row r="42" spans="2:8" ht="22.5" customHeight="1">
      <c r="B42" s="32" t="str">
        <f>HYPERLINK("https://waic.jp/docs/UNDERSTANDING-WCAG20/minimize-error-reversible", "3.3.4")</f>
        <v>3.3.4</v>
      </c>
      <c r="C42" s="12" t="s">
        <v>37</v>
      </c>
      <c r="D42" s="55" t="s">
        <v>93</v>
      </c>
      <c r="E42" s="58">
        <v>100</v>
      </c>
      <c r="F42" s="138"/>
      <c r="G42" s="138"/>
      <c r="H42" s="139"/>
    </row>
    <row r="43" spans="2:8" ht="22.5" customHeight="1">
      <c r="B43" s="32" t="str">
        <f>HYPERLINK("https://waic.jp/docs/UNDERSTANDING-WCAG20/ensure-compat-parses", "4.1.1")</f>
        <v>4.1.1</v>
      </c>
      <c r="C43" s="12" t="s">
        <v>38</v>
      </c>
      <c r="D43" s="55" t="s">
        <v>92</v>
      </c>
      <c r="E43" s="58">
        <v>100</v>
      </c>
      <c r="F43" s="138"/>
      <c r="G43" s="138"/>
      <c r="H43" s="139"/>
    </row>
    <row r="44" spans="2:8" ht="22.5" customHeight="1" thickBot="1">
      <c r="B44" s="33" t="str">
        <f>HYPERLINK("https://waic.jp/docs/UNDERSTANDING-WCAG20/ensure-compat-rsv", "4.1.2")</f>
        <v>4.1.2</v>
      </c>
      <c r="C44" s="34" t="s">
        <v>39</v>
      </c>
      <c r="D44" s="29" t="s">
        <v>92</v>
      </c>
      <c r="E44" s="59">
        <v>100</v>
      </c>
      <c r="F44" s="146"/>
      <c r="G44" s="146"/>
      <c r="H44" s="147"/>
    </row>
    <row r="45" spans="2:8" ht="22.5" customHeight="1">
      <c r="E45" s="61"/>
      <c r="F45" s="157"/>
      <c r="G45" s="157"/>
      <c r="H45" s="157"/>
    </row>
    <row r="46" spans="2:8" ht="22.5" customHeight="1">
      <c r="E46" s="61"/>
      <c r="F46" s="157"/>
      <c r="G46" s="157"/>
      <c r="H46" s="157"/>
    </row>
    <row r="47" spans="2:8" ht="22.5" customHeight="1">
      <c r="E47" s="61"/>
      <c r="F47" s="158"/>
      <c r="G47" s="157"/>
      <c r="H47" s="157"/>
    </row>
    <row r="48" spans="2:8" ht="22.5" customHeight="1">
      <c r="E48" s="61"/>
      <c r="F48" s="157"/>
      <c r="G48" s="157"/>
      <c r="H48" s="157"/>
    </row>
    <row r="49" spans="5:8" ht="22.5" customHeight="1">
      <c r="E49" s="61"/>
      <c r="F49" s="157"/>
      <c r="G49" s="157"/>
      <c r="H49" s="157"/>
    </row>
    <row r="50" spans="5:8" ht="22.5" customHeight="1">
      <c r="E50" s="61"/>
      <c r="F50" s="157"/>
      <c r="G50" s="157"/>
      <c r="H50" s="157"/>
    </row>
    <row r="51" spans="5:8" ht="22.5" customHeight="1">
      <c r="E51" s="61"/>
      <c r="F51" s="157"/>
      <c r="G51" s="157"/>
      <c r="H51" s="157"/>
    </row>
    <row r="52" spans="5:8" ht="22.5" customHeight="1">
      <c r="E52" s="61"/>
      <c r="F52" s="157"/>
      <c r="G52" s="157"/>
      <c r="H52" s="157"/>
    </row>
    <row r="53" spans="5:8" ht="22.5" customHeight="1">
      <c r="E53" s="61"/>
      <c r="F53" s="157"/>
      <c r="G53" s="157"/>
      <c r="H53" s="157"/>
    </row>
    <row r="54" spans="5:8" ht="22.5" customHeight="1">
      <c r="E54" s="61"/>
      <c r="F54" s="157"/>
      <c r="G54" s="157"/>
      <c r="H54" s="157"/>
    </row>
    <row r="55" spans="5:8" ht="22.5" customHeight="1">
      <c r="E55" s="61"/>
      <c r="F55" s="157"/>
      <c r="G55" s="157"/>
      <c r="H55" s="157"/>
    </row>
    <row r="56" spans="5:8" ht="22.5" customHeight="1">
      <c r="E56" s="61"/>
      <c r="F56" s="157"/>
      <c r="G56" s="157"/>
      <c r="H56" s="157"/>
    </row>
    <row r="57" spans="5:8" ht="22.5" customHeight="1">
      <c r="E57" s="61"/>
      <c r="F57" s="157"/>
      <c r="G57" s="157"/>
      <c r="H57" s="157"/>
    </row>
    <row r="58" spans="5:8" ht="22.5" customHeight="1">
      <c r="E58" s="61"/>
      <c r="F58" s="157"/>
      <c r="G58" s="157"/>
      <c r="H58" s="157"/>
    </row>
    <row r="59" spans="5:8" ht="22.5" customHeight="1">
      <c r="E59" s="61"/>
      <c r="F59" s="157"/>
      <c r="G59" s="157"/>
      <c r="H59" s="157"/>
    </row>
    <row r="60" spans="5:8" ht="22.5" customHeight="1">
      <c r="E60" s="61"/>
      <c r="F60" s="157"/>
      <c r="G60" s="157"/>
      <c r="H60" s="157"/>
    </row>
    <row r="61" spans="5:8" ht="22.5" customHeight="1">
      <c r="E61" s="61"/>
      <c r="F61" s="157"/>
      <c r="G61" s="157"/>
      <c r="H61" s="157"/>
    </row>
    <row r="62" spans="5:8" ht="22.5" customHeight="1">
      <c r="E62" s="61"/>
      <c r="F62" s="157"/>
      <c r="G62" s="157"/>
      <c r="H62" s="157"/>
    </row>
  </sheetData>
  <mergeCells count="68">
    <mergeCell ref="F59:H59"/>
    <mergeCell ref="F60:H60"/>
    <mergeCell ref="F61:H61"/>
    <mergeCell ref="F62:H62"/>
    <mergeCell ref="F53:H53"/>
    <mergeCell ref="F54:H54"/>
    <mergeCell ref="F55:H55"/>
    <mergeCell ref="F56:H56"/>
    <mergeCell ref="F57:H57"/>
    <mergeCell ref="F58:H58"/>
    <mergeCell ref="F52:H52"/>
    <mergeCell ref="F41:H41"/>
    <mergeCell ref="F42:H42"/>
    <mergeCell ref="F43:H43"/>
    <mergeCell ref="F44:H44"/>
    <mergeCell ref="F45:H45"/>
    <mergeCell ref="F46:H46"/>
    <mergeCell ref="F47:H47"/>
    <mergeCell ref="F48:H48"/>
    <mergeCell ref="F49:H49"/>
    <mergeCell ref="F50:H50"/>
    <mergeCell ref="F51:H51"/>
    <mergeCell ref="F40:H40"/>
    <mergeCell ref="F29:H29"/>
    <mergeCell ref="F30:H30"/>
    <mergeCell ref="F31:H31"/>
    <mergeCell ref="F32:H32"/>
    <mergeCell ref="F33:H33"/>
    <mergeCell ref="F34:H34"/>
    <mergeCell ref="F35:H35"/>
    <mergeCell ref="F36:H36"/>
    <mergeCell ref="F37:H37"/>
    <mergeCell ref="F38:H38"/>
    <mergeCell ref="F39:H39"/>
    <mergeCell ref="F28:H28"/>
    <mergeCell ref="F16:H16"/>
    <mergeCell ref="F17:H17"/>
    <mergeCell ref="F18:H18"/>
    <mergeCell ref="F19:H19"/>
    <mergeCell ref="F20:H20"/>
    <mergeCell ref="F21:H21"/>
    <mergeCell ref="F22:H22"/>
    <mergeCell ref="F23:H23"/>
    <mergeCell ref="F24:H24"/>
    <mergeCell ref="F27:H27"/>
    <mergeCell ref="F8:H8"/>
    <mergeCell ref="F9:H9"/>
    <mergeCell ref="F10:H10"/>
    <mergeCell ref="F13:H13"/>
    <mergeCell ref="F14:H14"/>
    <mergeCell ref="F11:H11"/>
    <mergeCell ref="F12:H12"/>
    <mergeCell ref="B4:C4"/>
    <mergeCell ref="F4:H4"/>
    <mergeCell ref="F5:H5"/>
    <mergeCell ref="F6:H6"/>
    <mergeCell ref="F7:H7"/>
    <mergeCell ref="B25:B26"/>
    <mergeCell ref="C25:C26"/>
    <mergeCell ref="D25:D26"/>
    <mergeCell ref="E25:E26"/>
    <mergeCell ref="F25:H25"/>
    <mergeCell ref="F26:H26"/>
    <mergeCell ref="F15:H15"/>
    <mergeCell ref="B11:B12"/>
    <mergeCell ref="C11:C12"/>
    <mergeCell ref="D11:D12"/>
    <mergeCell ref="E11:E12"/>
  </mergeCells>
  <phoneticPr fontId="2"/>
  <conditionalFormatting sqref="B27:B44">
    <cfRule type="expression" dxfId="25" priority="13">
      <formula>#REF!=""</formula>
    </cfRule>
  </conditionalFormatting>
  <conditionalFormatting sqref="D5:D11">
    <cfRule type="expression" dxfId="24" priority="5">
      <formula>#REF!=""</formula>
    </cfRule>
  </conditionalFormatting>
  <conditionalFormatting sqref="D25">
    <cfRule type="expression" dxfId="23" priority="1">
      <formula>#REF!=""</formula>
    </cfRule>
  </conditionalFormatting>
  <conditionalFormatting sqref="D13:E24 D27:D44">
    <cfRule type="expression" dxfId="22" priority="12">
      <formula>#REF!=""</formula>
    </cfRule>
  </conditionalFormatting>
  <conditionalFormatting sqref="E4:E11">
    <cfRule type="cellIs" dxfId="21" priority="6" operator="equal">
      <formula>"x"</formula>
    </cfRule>
    <cfRule type="cellIs" dxfId="20" priority="7" operator="equal">
      <formula>"o"</formula>
    </cfRule>
  </conditionalFormatting>
  <conditionalFormatting sqref="E5:E11 B5:B11">
    <cfRule type="expression" dxfId="19" priority="8">
      <formula>#REF!=""</formula>
    </cfRule>
  </conditionalFormatting>
  <conditionalFormatting sqref="E25 B13:B25">
    <cfRule type="expression" dxfId="18" priority="4">
      <formula>#REF!=""</formula>
    </cfRule>
  </conditionalFormatting>
  <conditionalFormatting sqref="E25">
    <cfRule type="cellIs" dxfId="17" priority="2" operator="equal">
      <formula>"x"</formula>
    </cfRule>
    <cfRule type="cellIs" dxfId="16" priority="3" operator="equal">
      <formula>"o"</formula>
    </cfRule>
  </conditionalFormatting>
  <conditionalFormatting sqref="E27:E62 E13:E24 C2:D3">
    <cfRule type="cellIs" dxfId="15" priority="26" operator="equal">
      <formula>"x"</formula>
    </cfRule>
    <cfRule type="cellIs" dxfId="14" priority="27" operator="equal">
      <formula>"o"</formula>
    </cfRule>
  </conditionalFormatting>
  <conditionalFormatting sqref="E27:E62">
    <cfRule type="expression" dxfId="13" priority="17">
      <formula>#REF!=""</formula>
    </cfRule>
  </conditionalFormatting>
  <dataValidations count="1">
    <dataValidation allowBlank="1" sqref="E5:E11 E13:E25 E27:E62" xr:uid="{BDEBF1B2-D0DA-44E6-9D21-4939CF86629D}"/>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2B247-EBCB-4E5B-AB1A-B774F88EA0E0}">
  <sheetPr codeName="Sheet33"/>
  <dimension ref="B1:H62"/>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207</v>
      </c>
      <c r="D2" s="36"/>
      <c r="E2" s="36"/>
      <c r="F2" s="37"/>
      <c r="G2" s="25" t="s">
        <v>42</v>
      </c>
      <c r="H2" s="26">
        <v>45365</v>
      </c>
    </row>
    <row r="3" spans="2:8" ht="22.5" customHeight="1" thickBot="1">
      <c r="B3" s="27" t="s">
        <v>41</v>
      </c>
      <c r="C3" s="60" t="s">
        <v>160</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7">
        <v>100</v>
      </c>
      <c r="F5" s="142"/>
      <c r="G5" s="142"/>
      <c r="H5" s="143"/>
    </row>
    <row r="6" spans="2:8" ht="22.5" customHeight="1">
      <c r="B6" s="32" t="str">
        <f>HYPERLINK("https://waic.jp/docs/UNDERSTANDING-WCAG20/media-equiv-av-only-alt", "1.2.1")</f>
        <v>1.2.1</v>
      </c>
      <c r="C6" s="12" t="s">
        <v>3</v>
      </c>
      <c r="D6" s="55" t="s">
        <v>92</v>
      </c>
      <c r="E6" s="58">
        <v>100</v>
      </c>
      <c r="F6" s="138"/>
      <c r="G6" s="138"/>
      <c r="H6" s="139"/>
    </row>
    <row r="7" spans="2:8" ht="22.5" customHeight="1">
      <c r="B7" s="32" t="str">
        <f>HYPERLINK("https://waic.jp/docs/UNDERSTANDING-WCAG20/media-equiv-captions", "1.2.2")</f>
        <v>1.2.2</v>
      </c>
      <c r="C7" s="12" t="s">
        <v>4</v>
      </c>
      <c r="D7" s="55" t="s">
        <v>92</v>
      </c>
      <c r="E7" s="58">
        <v>100</v>
      </c>
      <c r="F7" s="138"/>
      <c r="G7" s="138"/>
      <c r="H7" s="139"/>
    </row>
    <row r="8" spans="2:8" ht="22.5" customHeight="1">
      <c r="B8" s="32" t="str">
        <f>HYPERLINK("https://waic.jp/docs/UNDERSTANDING-WCAG20/media-equiv-audio-desc", "1.2.3")</f>
        <v>1.2.3</v>
      </c>
      <c r="C8" s="12" t="s">
        <v>5</v>
      </c>
      <c r="D8" s="55" t="s">
        <v>92</v>
      </c>
      <c r="E8" s="58">
        <v>100</v>
      </c>
      <c r="F8" s="138"/>
      <c r="G8" s="138"/>
      <c r="H8" s="139"/>
    </row>
    <row r="9" spans="2:8" ht="22.5" customHeight="1">
      <c r="B9" s="32" t="str">
        <f>HYPERLINK("https://waic.jp/docs/UNDERSTANDING-WCAG20/media-equiv-real-time-captions", "1.2.4")</f>
        <v>1.2.4</v>
      </c>
      <c r="C9" s="12" t="s">
        <v>6</v>
      </c>
      <c r="D9" s="55" t="s">
        <v>93</v>
      </c>
      <c r="E9" s="58">
        <v>100</v>
      </c>
      <c r="F9" s="138"/>
      <c r="G9" s="138"/>
      <c r="H9" s="139"/>
    </row>
    <row r="10" spans="2:8" ht="22.5" customHeight="1">
      <c r="B10" s="32" t="str">
        <f>HYPERLINK("https://waic.jp/docs/UNDERSTANDING-WCAG20/media-equiv-audio-desc-only", "1.2.5")</f>
        <v>1.2.5</v>
      </c>
      <c r="C10" s="12" t="s">
        <v>7</v>
      </c>
      <c r="D10" s="55" t="s">
        <v>93</v>
      </c>
      <c r="E10" s="58">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8">
        <v>100</v>
      </c>
      <c r="F13" s="138"/>
      <c r="G13" s="138"/>
      <c r="H13" s="139"/>
    </row>
    <row r="14" spans="2:8" ht="22.5" customHeight="1">
      <c r="B14" s="32" t="str">
        <f>HYPERLINK("https://waic.jp/docs/UNDERSTANDING-WCAG20/content-structure-separation-understanding", "1.3.3")</f>
        <v>1.3.3</v>
      </c>
      <c r="C14" s="12" t="s">
        <v>10</v>
      </c>
      <c r="D14" s="55" t="s">
        <v>92</v>
      </c>
      <c r="E14" s="58">
        <v>100</v>
      </c>
      <c r="F14" s="138"/>
      <c r="G14" s="138"/>
      <c r="H14" s="139"/>
    </row>
    <row r="15" spans="2:8" ht="22.5" customHeight="1">
      <c r="B15" s="32" t="str">
        <f>HYPERLINK("https://waic.jp/docs/UNDERSTANDING-WCAG20/visual-audio-contrast-without-color", "1.4.1")</f>
        <v>1.4.1</v>
      </c>
      <c r="C15" s="12" t="s">
        <v>11</v>
      </c>
      <c r="D15" s="55" t="s">
        <v>92</v>
      </c>
      <c r="E15" s="58">
        <v>100</v>
      </c>
      <c r="F15" s="138"/>
      <c r="G15" s="138"/>
      <c r="H15" s="139"/>
    </row>
    <row r="16" spans="2:8" ht="22.5" customHeight="1">
      <c r="B16" s="32" t="str">
        <f>HYPERLINK("https://waic.jp/docs/UNDERSTANDING-WCAG20/visual-audio-contrast-dis-audio", "1.4.2")</f>
        <v>1.4.2</v>
      </c>
      <c r="C16" s="12" t="s">
        <v>12</v>
      </c>
      <c r="D16" s="55" t="s">
        <v>92</v>
      </c>
      <c r="E16" s="58">
        <v>100</v>
      </c>
      <c r="F16" s="138"/>
      <c r="G16" s="138"/>
      <c r="H16" s="139"/>
    </row>
    <row r="17" spans="2:8" ht="22.5" customHeight="1">
      <c r="B17" s="32" t="str">
        <f>HYPERLINK("https://waic.jp/docs/UNDERSTANDING-WCAG20/visual-audio-contrast-contrast", "1.4.3")</f>
        <v>1.4.3</v>
      </c>
      <c r="C17" s="12" t="s">
        <v>13</v>
      </c>
      <c r="D17" s="55" t="s">
        <v>93</v>
      </c>
      <c r="E17" s="58">
        <v>100</v>
      </c>
      <c r="F17" s="138"/>
      <c r="G17" s="138"/>
      <c r="H17" s="139"/>
    </row>
    <row r="18" spans="2:8" ht="22.5" customHeight="1">
      <c r="B18" s="32" t="str">
        <f>HYPERLINK("https://waic.jp/docs/UNDERSTANDING-WCAG20/visual-audio-contrast-scale", "1.4.4")</f>
        <v>1.4.4</v>
      </c>
      <c r="C18" s="12" t="s">
        <v>14</v>
      </c>
      <c r="D18" s="55" t="s">
        <v>93</v>
      </c>
      <c r="E18" s="58">
        <v>100</v>
      </c>
      <c r="F18" s="138"/>
      <c r="G18" s="138"/>
      <c r="H18" s="139"/>
    </row>
    <row r="19" spans="2:8" ht="22.5" customHeight="1">
      <c r="B19" s="32" t="str">
        <f>HYPERLINK("https://waic.jp/docs/UNDERSTANDING-WCAG20/visual-audio-contrast-text-presentation", "1.4.5")</f>
        <v>1.4.5</v>
      </c>
      <c r="C19" s="12" t="s">
        <v>15</v>
      </c>
      <c r="D19" s="55" t="s">
        <v>93</v>
      </c>
      <c r="E19" s="58">
        <v>100</v>
      </c>
      <c r="F19" s="138"/>
      <c r="G19" s="138"/>
      <c r="H19" s="139"/>
    </row>
    <row r="20" spans="2:8" ht="22.5" customHeight="1">
      <c r="B20" s="32" t="str">
        <f>HYPERLINK("https://waic.jp/docs/UNDERSTANDING-WCAG20/keyboard-operation-keyboard-operable", "2.1.1")</f>
        <v>2.1.1</v>
      </c>
      <c r="C20" s="12" t="s">
        <v>16</v>
      </c>
      <c r="D20" s="55" t="s">
        <v>92</v>
      </c>
      <c r="E20" s="58">
        <v>100</v>
      </c>
      <c r="F20" s="138"/>
      <c r="G20" s="138"/>
      <c r="H20" s="139"/>
    </row>
    <row r="21" spans="2:8" ht="22.5" customHeight="1">
      <c r="B21" s="32" t="str">
        <f>HYPERLINK("https://waic.jp/docs/UNDERSTANDING-WCAG20/keyboard-operation-trapping", "2.1.2")</f>
        <v>2.1.2</v>
      </c>
      <c r="C21" s="12" t="s">
        <v>17</v>
      </c>
      <c r="D21" s="55" t="s">
        <v>92</v>
      </c>
      <c r="E21" s="58">
        <v>100</v>
      </c>
      <c r="F21" s="138"/>
      <c r="G21" s="138"/>
      <c r="H21" s="139"/>
    </row>
    <row r="22" spans="2:8" ht="22.5" customHeight="1">
      <c r="B22" s="32" t="str">
        <f>HYPERLINK("https://waic.jp/docs/UNDERSTANDING-WCAG20/time-limits-required-behaviors", "2.2.1")</f>
        <v>2.2.1</v>
      </c>
      <c r="C22" s="12" t="s">
        <v>18</v>
      </c>
      <c r="D22" s="55" t="s">
        <v>92</v>
      </c>
      <c r="E22" s="58">
        <v>100</v>
      </c>
      <c r="F22" s="138"/>
      <c r="G22" s="138"/>
      <c r="H22" s="139"/>
    </row>
    <row r="23" spans="2:8" ht="22.5" customHeight="1">
      <c r="B23" s="32" t="str">
        <f>HYPERLINK("https://waic.jp/docs/UNDERSTANDING-WCAG20/time-limits-pause", "2.2.2")</f>
        <v>2.2.2</v>
      </c>
      <c r="C23" s="12" t="s">
        <v>19</v>
      </c>
      <c r="D23" s="55" t="s">
        <v>92</v>
      </c>
      <c r="E23" s="58">
        <v>100</v>
      </c>
      <c r="F23" s="138"/>
      <c r="G23" s="138"/>
      <c r="H23" s="139"/>
    </row>
    <row r="24" spans="2:8" ht="22.5" customHeight="1">
      <c r="B24" s="32" t="str">
        <f>HYPERLINK("https://waic.jp/docs/UNDERSTANDING-WCAG20/seizure-does-not-violate", "2.3.1")</f>
        <v>2.3.1</v>
      </c>
      <c r="C24" s="12" t="s">
        <v>20</v>
      </c>
      <c r="D24" s="55" t="s">
        <v>92</v>
      </c>
      <c r="E24" s="58">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8">
        <v>100</v>
      </c>
      <c r="F27" s="138"/>
      <c r="G27" s="138"/>
      <c r="H27" s="139"/>
    </row>
    <row r="28" spans="2:8" ht="22.5" customHeight="1">
      <c r="B28" s="32" t="str">
        <f>HYPERLINK("https://waic.jp/docs/UNDERSTANDING-WCAG20/navigation-mechanisms-focus-order", "2.4.3")</f>
        <v>2.4.3</v>
      </c>
      <c r="C28" s="12" t="s">
        <v>23</v>
      </c>
      <c r="D28" s="55" t="s">
        <v>92</v>
      </c>
      <c r="E28" s="58">
        <v>100</v>
      </c>
      <c r="F28" s="138"/>
      <c r="G28" s="138"/>
      <c r="H28" s="139"/>
    </row>
    <row r="29" spans="2:8" ht="22.5" customHeight="1">
      <c r="B29" s="32" t="str">
        <f>HYPERLINK("https://waic.jp/docs/UNDERSTANDING-WCAG20/navigation-mechanisms-refs", "2.4.4")</f>
        <v>2.4.4</v>
      </c>
      <c r="C29" s="12" t="s">
        <v>24</v>
      </c>
      <c r="D29" s="55" t="s">
        <v>92</v>
      </c>
      <c r="E29" s="58">
        <v>100</v>
      </c>
      <c r="F29" s="138"/>
      <c r="G29" s="138"/>
      <c r="H29" s="139"/>
    </row>
    <row r="30" spans="2:8" ht="22.5" customHeight="1">
      <c r="B30" s="32" t="str">
        <f>HYPERLINK("https://waic.jp/docs/UNDERSTANDING-WCAG20/navigation-mechanisms-mult-loc", "2.4.5")</f>
        <v>2.4.5</v>
      </c>
      <c r="C30" s="12" t="s">
        <v>25</v>
      </c>
      <c r="D30" s="55" t="s">
        <v>93</v>
      </c>
      <c r="E30" s="58">
        <v>100</v>
      </c>
      <c r="F30" s="138"/>
      <c r="G30" s="138"/>
      <c r="H30" s="139"/>
    </row>
    <row r="31" spans="2:8" ht="22.5" customHeight="1">
      <c r="B31" s="32" t="str">
        <f>HYPERLINK("https://waic.jp/docs/UNDERSTANDING-WCAG20/navigation-mechanisms-descriptive", "2.4.6")</f>
        <v>2.4.6</v>
      </c>
      <c r="C31" s="12" t="s">
        <v>26</v>
      </c>
      <c r="D31" s="55" t="s">
        <v>93</v>
      </c>
      <c r="E31" s="58">
        <v>100</v>
      </c>
      <c r="F31" s="138"/>
      <c r="G31" s="138"/>
      <c r="H31" s="139"/>
    </row>
    <row r="32" spans="2:8" ht="22.5" customHeight="1">
      <c r="B32" s="32" t="str">
        <f>HYPERLINK("https://waic.jp/docs/UNDERSTANDING-WCAG20/navigation-mechanisms-focus-visible", "2.4.7")</f>
        <v>2.4.7</v>
      </c>
      <c r="C32" s="12" t="s">
        <v>27</v>
      </c>
      <c r="D32" s="55" t="s">
        <v>93</v>
      </c>
      <c r="E32" s="58">
        <v>100</v>
      </c>
      <c r="F32" s="138"/>
      <c r="G32" s="138"/>
      <c r="H32" s="139"/>
    </row>
    <row r="33" spans="2:8" ht="22.5" customHeight="1">
      <c r="B33" s="32" t="str">
        <f>HYPERLINK("https://waic.jp/docs/UNDERSTANDING-WCAG20/meaning-doc-lang-id", "3.1.1")</f>
        <v>3.1.1</v>
      </c>
      <c r="C33" s="12" t="s">
        <v>28</v>
      </c>
      <c r="D33" s="55" t="s">
        <v>92</v>
      </c>
      <c r="E33" s="58">
        <v>100</v>
      </c>
      <c r="F33" s="138"/>
      <c r="G33" s="138"/>
      <c r="H33" s="139"/>
    </row>
    <row r="34" spans="2:8" ht="22.5" customHeight="1">
      <c r="B34" s="32" t="str">
        <f>HYPERLINK("https://waic.jp/docs/UNDERSTANDING-WCAG20/meaning-other-lang-id", "3.1.2")</f>
        <v>3.1.2</v>
      </c>
      <c r="C34" s="12" t="s">
        <v>29</v>
      </c>
      <c r="D34" s="55" t="s">
        <v>93</v>
      </c>
      <c r="E34" s="58">
        <v>100</v>
      </c>
      <c r="F34" s="138"/>
      <c r="G34" s="138"/>
      <c r="H34" s="139"/>
    </row>
    <row r="35" spans="2:8" ht="22.5" customHeight="1">
      <c r="B35" s="32" t="str">
        <f>HYPERLINK("https://waic.jp/docs/UNDERSTANDING-WCAG20/consistent-behavior-receive-focus", "3.2.1")</f>
        <v>3.2.1</v>
      </c>
      <c r="C35" s="12" t="s">
        <v>30</v>
      </c>
      <c r="D35" s="55" t="s">
        <v>92</v>
      </c>
      <c r="E35" s="58">
        <v>100</v>
      </c>
      <c r="F35" s="138"/>
      <c r="G35" s="138"/>
      <c r="H35" s="139"/>
    </row>
    <row r="36" spans="2:8" ht="22.5" customHeight="1">
      <c r="B36" s="32" t="str">
        <f>HYPERLINK("https://waic.jp/docs/UNDERSTANDING-WCAG20/consistent-behavior-unpredictable-change", "3.2.2")</f>
        <v>3.2.2</v>
      </c>
      <c r="C36" s="12" t="s">
        <v>31</v>
      </c>
      <c r="D36" s="55" t="s">
        <v>92</v>
      </c>
      <c r="E36" s="58">
        <v>100</v>
      </c>
      <c r="F36" s="138"/>
      <c r="G36" s="138"/>
      <c r="H36" s="139"/>
    </row>
    <row r="37" spans="2:8" ht="22.5" customHeight="1">
      <c r="B37" s="32" t="str">
        <f>HYPERLINK("https://waic.jp/docs/UNDERSTANDING-WCAG20/consistent-behavior-consistent-locations", "3.2.3")</f>
        <v>3.2.3</v>
      </c>
      <c r="C37" s="12" t="s">
        <v>32</v>
      </c>
      <c r="D37" s="55" t="s">
        <v>93</v>
      </c>
      <c r="E37" s="58">
        <v>100</v>
      </c>
      <c r="F37" s="138"/>
      <c r="G37" s="138"/>
      <c r="H37" s="139"/>
    </row>
    <row r="38" spans="2:8" ht="22.5" customHeight="1">
      <c r="B38" s="32" t="str">
        <f>HYPERLINK("https://waic.jp/docs/UNDERSTANDING-WCAG20/consistent-behavior-consistent-functionality", "3.2.4")</f>
        <v>3.2.4</v>
      </c>
      <c r="C38" s="12" t="s">
        <v>33</v>
      </c>
      <c r="D38" s="55" t="s">
        <v>93</v>
      </c>
      <c r="E38" s="58">
        <v>100</v>
      </c>
      <c r="F38" s="138"/>
      <c r="G38" s="138"/>
      <c r="H38" s="139"/>
    </row>
    <row r="39" spans="2:8" ht="22.5" customHeight="1">
      <c r="B39" s="32" t="str">
        <f>HYPERLINK("https://waic.jp/docs/UNDERSTANDING-WCAG20/minimize-error-identified", "3.3.1")</f>
        <v>3.3.1</v>
      </c>
      <c r="C39" s="12" t="s">
        <v>34</v>
      </c>
      <c r="D39" s="55" t="s">
        <v>92</v>
      </c>
      <c r="E39" s="58">
        <v>100</v>
      </c>
      <c r="F39" s="138"/>
      <c r="G39" s="138"/>
      <c r="H39" s="139"/>
    </row>
    <row r="40" spans="2:8" ht="22.5" customHeight="1">
      <c r="B40" s="32" t="str">
        <f>HYPERLINK("https://waic.jp/docs/UNDERSTANDING-WCAG20/minimize-error-cues", "3.3.2")</f>
        <v>3.3.2</v>
      </c>
      <c r="C40" s="12" t="s">
        <v>35</v>
      </c>
      <c r="D40" s="55" t="s">
        <v>92</v>
      </c>
      <c r="E40" s="58">
        <v>100</v>
      </c>
      <c r="F40" s="138"/>
      <c r="G40" s="138"/>
      <c r="H40" s="139"/>
    </row>
    <row r="41" spans="2:8" ht="22.5" customHeight="1">
      <c r="B41" s="32" t="str">
        <f>HYPERLINK("https://waic.jp/docs/UNDERSTANDING-WCAG20/minimize-error-suggestions", "3.3.3")</f>
        <v>3.3.3</v>
      </c>
      <c r="C41" s="12" t="s">
        <v>36</v>
      </c>
      <c r="D41" s="55" t="s">
        <v>93</v>
      </c>
      <c r="E41" s="58">
        <v>100</v>
      </c>
      <c r="F41" s="138"/>
      <c r="G41" s="138"/>
      <c r="H41" s="139"/>
    </row>
    <row r="42" spans="2:8" ht="22.5" customHeight="1">
      <c r="B42" s="32" t="str">
        <f>HYPERLINK("https://waic.jp/docs/UNDERSTANDING-WCAG20/minimize-error-reversible", "3.3.4")</f>
        <v>3.3.4</v>
      </c>
      <c r="C42" s="12" t="s">
        <v>37</v>
      </c>
      <c r="D42" s="55" t="s">
        <v>93</v>
      </c>
      <c r="E42" s="58">
        <v>100</v>
      </c>
      <c r="F42" s="138"/>
      <c r="G42" s="138"/>
      <c r="H42" s="139"/>
    </row>
    <row r="43" spans="2:8" ht="22.5" customHeight="1">
      <c r="B43" s="32" t="str">
        <f>HYPERLINK("https://waic.jp/docs/UNDERSTANDING-WCAG20/ensure-compat-parses", "4.1.1")</f>
        <v>4.1.1</v>
      </c>
      <c r="C43" s="12" t="s">
        <v>38</v>
      </c>
      <c r="D43" s="55" t="s">
        <v>92</v>
      </c>
      <c r="E43" s="58">
        <v>100</v>
      </c>
      <c r="F43" s="138"/>
      <c r="G43" s="138"/>
      <c r="H43" s="139"/>
    </row>
    <row r="44" spans="2:8" ht="22.5" customHeight="1" thickBot="1">
      <c r="B44" s="33" t="str">
        <f>HYPERLINK("https://waic.jp/docs/UNDERSTANDING-WCAG20/ensure-compat-rsv", "4.1.2")</f>
        <v>4.1.2</v>
      </c>
      <c r="C44" s="34" t="s">
        <v>39</v>
      </c>
      <c r="D44" s="29" t="s">
        <v>92</v>
      </c>
      <c r="E44" s="59">
        <v>100</v>
      </c>
      <c r="F44" s="146"/>
      <c r="G44" s="146"/>
      <c r="H44" s="147"/>
    </row>
    <row r="45" spans="2:8" ht="22.5" customHeight="1">
      <c r="E45" s="61"/>
      <c r="F45" s="157"/>
      <c r="G45" s="157"/>
      <c r="H45" s="157"/>
    </row>
    <row r="46" spans="2:8" ht="22.5" customHeight="1">
      <c r="E46" s="61"/>
      <c r="F46" s="157"/>
      <c r="G46" s="157"/>
      <c r="H46" s="157"/>
    </row>
    <row r="47" spans="2:8" ht="22.5" customHeight="1">
      <c r="E47" s="61"/>
      <c r="F47" s="158"/>
      <c r="G47" s="157"/>
      <c r="H47" s="157"/>
    </row>
    <row r="48" spans="2:8" ht="22.5" customHeight="1">
      <c r="E48" s="61"/>
      <c r="F48" s="157"/>
      <c r="G48" s="157"/>
      <c r="H48" s="157"/>
    </row>
    <row r="49" spans="5:8" ht="22.5" customHeight="1">
      <c r="E49" s="61"/>
      <c r="F49" s="157"/>
      <c r="G49" s="157"/>
      <c r="H49" s="157"/>
    </row>
    <row r="50" spans="5:8" ht="22.5" customHeight="1">
      <c r="E50" s="61"/>
      <c r="F50" s="157"/>
      <c r="G50" s="157"/>
      <c r="H50" s="157"/>
    </row>
    <row r="51" spans="5:8" ht="22.5" customHeight="1">
      <c r="E51" s="61"/>
      <c r="F51" s="157"/>
      <c r="G51" s="157"/>
      <c r="H51" s="157"/>
    </row>
    <row r="52" spans="5:8" ht="22.5" customHeight="1">
      <c r="E52" s="61"/>
      <c r="F52" s="157"/>
      <c r="G52" s="157"/>
      <c r="H52" s="157"/>
    </row>
    <row r="53" spans="5:8" ht="22.5" customHeight="1">
      <c r="E53" s="61"/>
      <c r="F53" s="157"/>
      <c r="G53" s="157"/>
      <c r="H53" s="157"/>
    </row>
    <row r="54" spans="5:8" ht="22.5" customHeight="1">
      <c r="E54" s="61"/>
      <c r="F54" s="157"/>
      <c r="G54" s="157"/>
      <c r="H54" s="157"/>
    </row>
    <row r="55" spans="5:8" ht="22.5" customHeight="1">
      <c r="E55" s="61"/>
      <c r="F55" s="157"/>
      <c r="G55" s="157"/>
      <c r="H55" s="157"/>
    </row>
    <row r="56" spans="5:8" ht="22.5" customHeight="1">
      <c r="E56" s="61"/>
      <c r="F56" s="157"/>
      <c r="G56" s="157"/>
      <c r="H56" s="157"/>
    </row>
    <row r="57" spans="5:8" ht="22.5" customHeight="1">
      <c r="E57" s="61"/>
      <c r="F57" s="157"/>
      <c r="G57" s="157"/>
      <c r="H57" s="157"/>
    </row>
    <row r="58" spans="5:8" ht="22.5" customHeight="1">
      <c r="E58" s="61"/>
      <c r="F58" s="157"/>
      <c r="G58" s="157"/>
      <c r="H58" s="157"/>
    </row>
    <row r="59" spans="5:8" ht="22.5" customHeight="1">
      <c r="E59" s="61"/>
      <c r="F59" s="157"/>
      <c r="G59" s="157"/>
      <c r="H59" s="157"/>
    </row>
    <row r="60" spans="5:8" ht="22.5" customHeight="1">
      <c r="E60" s="61"/>
      <c r="F60" s="157"/>
      <c r="G60" s="157"/>
      <c r="H60" s="157"/>
    </row>
    <row r="61" spans="5:8" ht="22.5" customHeight="1">
      <c r="E61" s="61"/>
      <c r="F61" s="157"/>
      <c r="G61" s="157"/>
      <c r="H61" s="157"/>
    </row>
    <row r="62" spans="5:8" ht="22.5" customHeight="1">
      <c r="E62" s="61"/>
      <c r="F62" s="157"/>
      <c r="G62" s="157"/>
      <c r="H62" s="157"/>
    </row>
  </sheetData>
  <mergeCells count="68">
    <mergeCell ref="F59:H59"/>
    <mergeCell ref="F60:H60"/>
    <mergeCell ref="F61:H61"/>
    <mergeCell ref="F62:H62"/>
    <mergeCell ref="F53:H53"/>
    <mergeCell ref="F54:H54"/>
    <mergeCell ref="F55:H55"/>
    <mergeCell ref="F56:H56"/>
    <mergeCell ref="F57:H57"/>
    <mergeCell ref="F58:H58"/>
    <mergeCell ref="F52:H52"/>
    <mergeCell ref="F41:H41"/>
    <mergeCell ref="F42:H42"/>
    <mergeCell ref="F43:H43"/>
    <mergeCell ref="F44:H44"/>
    <mergeCell ref="F45:H45"/>
    <mergeCell ref="F46:H46"/>
    <mergeCell ref="F47:H47"/>
    <mergeCell ref="F48:H48"/>
    <mergeCell ref="F49:H49"/>
    <mergeCell ref="F50:H50"/>
    <mergeCell ref="F51:H51"/>
    <mergeCell ref="F40:H40"/>
    <mergeCell ref="F29:H29"/>
    <mergeCell ref="F30:H30"/>
    <mergeCell ref="F31:H31"/>
    <mergeCell ref="F32:H32"/>
    <mergeCell ref="F33:H33"/>
    <mergeCell ref="F34:H34"/>
    <mergeCell ref="F35:H35"/>
    <mergeCell ref="F36:H36"/>
    <mergeCell ref="F37:H37"/>
    <mergeCell ref="F38:H38"/>
    <mergeCell ref="F39:H39"/>
    <mergeCell ref="F28:H28"/>
    <mergeCell ref="F16:H16"/>
    <mergeCell ref="F17:H17"/>
    <mergeCell ref="F18:H18"/>
    <mergeCell ref="F19:H19"/>
    <mergeCell ref="F20:H20"/>
    <mergeCell ref="F21:H21"/>
    <mergeCell ref="F22:H22"/>
    <mergeCell ref="F23:H23"/>
    <mergeCell ref="F24:H24"/>
    <mergeCell ref="F27:H27"/>
    <mergeCell ref="F8:H8"/>
    <mergeCell ref="F9:H9"/>
    <mergeCell ref="F10:H10"/>
    <mergeCell ref="F13:H13"/>
    <mergeCell ref="F14:H14"/>
    <mergeCell ref="F11:H11"/>
    <mergeCell ref="F12:H12"/>
    <mergeCell ref="B4:C4"/>
    <mergeCell ref="F4:H4"/>
    <mergeCell ref="F5:H5"/>
    <mergeCell ref="F6:H6"/>
    <mergeCell ref="F7:H7"/>
    <mergeCell ref="B25:B26"/>
    <mergeCell ref="C25:C26"/>
    <mergeCell ref="D25:D26"/>
    <mergeCell ref="E25:E26"/>
    <mergeCell ref="F25:H25"/>
    <mergeCell ref="F26:H26"/>
    <mergeCell ref="F15:H15"/>
    <mergeCell ref="B11:B12"/>
    <mergeCell ref="C11:C12"/>
    <mergeCell ref="D11:D12"/>
    <mergeCell ref="E11:E12"/>
  </mergeCells>
  <phoneticPr fontId="2"/>
  <conditionalFormatting sqref="B27:B44">
    <cfRule type="expression" dxfId="12" priority="13">
      <formula>#REF!=""</formula>
    </cfRule>
  </conditionalFormatting>
  <conditionalFormatting sqref="D5:D11">
    <cfRule type="expression" dxfId="11" priority="5">
      <formula>#REF!=""</formula>
    </cfRule>
  </conditionalFormatting>
  <conditionalFormatting sqref="D25">
    <cfRule type="expression" dxfId="10" priority="1">
      <formula>#REF!=""</formula>
    </cfRule>
  </conditionalFormatting>
  <conditionalFormatting sqref="D13:E24 D27:D44">
    <cfRule type="expression" dxfId="9" priority="12">
      <formula>#REF!=""</formula>
    </cfRule>
  </conditionalFormatting>
  <conditionalFormatting sqref="E4:E11">
    <cfRule type="cellIs" dxfId="8" priority="6" operator="equal">
      <formula>"x"</formula>
    </cfRule>
    <cfRule type="cellIs" dxfId="7" priority="7" operator="equal">
      <formula>"o"</formula>
    </cfRule>
  </conditionalFormatting>
  <conditionalFormatting sqref="E5:E11 B5:B11">
    <cfRule type="expression" dxfId="6" priority="8">
      <formula>#REF!=""</formula>
    </cfRule>
  </conditionalFormatting>
  <conditionalFormatting sqref="E25 B13:B25">
    <cfRule type="expression" dxfId="5" priority="4">
      <formula>#REF!=""</formula>
    </cfRule>
  </conditionalFormatting>
  <conditionalFormatting sqref="E25">
    <cfRule type="cellIs" dxfId="4" priority="2" operator="equal">
      <formula>"x"</formula>
    </cfRule>
    <cfRule type="cellIs" dxfId="3" priority="3" operator="equal">
      <formula>"o"</formula>
    </cfRule>
  </conditionalFormatting>
  <conditionalFormatting sqref="E27:E62 E13:E24 C2:D3">
    <cfRule type="cellIs" dxfId="2" priority="26" operator="equal">
      <formula>"x"</formula>
    </cfRule>
    <cfRule type="cellIs" dxfId="1" priority="27" operator="equal">
      <formula>"o"</formula>
    </cfRule>
  </conditionalFormatting>
  <conditionalFormatting sqref="E27:E62">
    <cfRule type="expression" dxfId="0" priority="17">
      <formula>#REF!=""</formula>
    </cfRule>
  </conditionalFormatting>
  <dataValidations count="1">
    <dataValidation allowBlank="1" sqref="E5:E11 E13:E25 E27:E62" xr:uid="{75F472C8-285D-484A-ABDC-BB5D8A213D38}"/>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F728-4CB0-4ECC-8DEB-D3B9DE16697A}">
  <sheetPr codeName="Sheet4"/>
  <dimension ref="B1:H44"/>
  <sheetViews>
    <sheetView workbookViewId="0">
      <pane ySplit="4" topLeftCell="A5" activePane="bottomLeft" state="frozen"/>
      <selection pane="bottomLeft" activeCell="A5" sqref="A5"/>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110</v>
      </c>
      <c r="D2" s="36"/>
      <c r="E2" s="36"/>
      <c r="F2" s="37"/>
      <c r="G2" s="25" t="s">
        <v>42</v>
      </c>
      <c r="H2" s="26">
        <v>45295</v>
      </c>
    </row>
    <row r="3" spans="2:8" ht="22.5" customHeight="1" thickBot="1">
      <c r="B3" s="27" t="s">
        <v>41</v>
      </c>
      <c r="C3" s="60" t="s">
        <v>111</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8:H8"/>
    <mergeCell ref="B4:C4"/>
    <mergeCell ref="F4:H4"/>
    <mergeCell ref="F5:H5"/>
    <mergeCell ref="F6:H6"/>
    <mergeCell ref="F7:H7"/>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29:H29"/>
    <mergeCell ref="F30:H30"/>
    <mergeCell ref="F21:H21"/>
    <mergeCell ref="F22:H22"/>
    <mergeCell ref="F23:H23"/>
    <mergeCell ref="F24:H24"/>
    <mergeCell ref="F25:H25"/>
    <mergeCell ref="F35:H35"/>
    <mergeCell ref="F36:H36"/>
    <mergeCell ref="F37:H37"/>
    <mergeCell ref="F38:H38"/>
    <mergeCell ref="F32:H32"/>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s>
  <phoneticPr fontId="2"/>
  <conditionalFormatting sqref="C2:D3">
    <cfRule type="cellIs" dxfId="278" priority="6" operator="equal">
      <formula>"x"</formula>
    </cfRule>
    <cfRule type="cellIs" dxfId="277" priority="7" operator="equal">
      <formula>"o"</formula>
    </cfRule>
  </conditionalFormatting>
  <conditionalFormatting sqref="D5:D11 D13:D25 D27:D44">
    <cfRule type="expression" dxfId="276" priority="1">
      <formula>#REF!=""</formula>
    </cfRule>
  </conditionalFormatting>
  <conditionalFormatting sqref="E4:E11 E13:E25 E27:E44">
    <cfRule type="cellIs" dxfId="275" priority="2" operator="equal">
      <formula>"x"</formula>
    </cfRule>
    <cfRule type="cellIs" dxfId="274" priority="3" operator="equal">
      <formula>"o"</formula>
    </cfRule>
  </conditionalFormatting>
  <conditionalFormatting sqref="E5:E11 E13:E25 E27:E44 B5:B11 B13:B25 B27:B44">
    <cfRule type="expression" dxfId="273" priority="4">
      <formula>#REF!=""</formula>
    </cfRule>
  </conditionalFormatting>
  <dataValidations count="1">
    <dataValidation allowBlank="1" sqref="E27:E44 E5:E11 E13:E25" xr:uid="{357D2E83-EA09-4D45-AF63-ABE6650D7CDC}"/>
  </dataValidations>
  <hyperlinks>
    <hyperlink ref="C3" r:id="rId1" xr:uid="{70525B98-113C-4C0D-B6F1-889DF4F5AF5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D99F2-3394-4986-AE98-1CC8FA9A7E2C}">
  <sheetPr codeName="Sheet5"/>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112</v>
      </c>
      <c r="D2" s="36"/>
      <c r="E2" s="36"/>
      <c r="F2" s="37"/>
      <c r="G2" s="25" t="s">
        <v>42</v>
      </c>
      <c r="H2" s="26">
        <v>45295</v>
      </c>
    </row>
    <row r="3" spans="2:8" ht="22.5" customHeight="1" thickBot="1">
      <c r="B3" s="27" t="s">
        <v>41</v>
      </c>
      <c r="C3" s="60" t="s">
        <v>113</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8:H8"/>
    <mergeCell ref="B4:C4"/>
    <mergeCell ref="F4:H4"/>
    <mergeCell ref="F5:H5"/>
    <mergeCell ref="F6:H6"/>
    <mergeCell ref="F7:H7"/>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29:H29"/>
    <mergeCell ref="F30:H30"/>
    <mergeCell ref="F21:H21"/>
    <mergeCell ref="F22:H22"/>
    <mergeCell ref="F23:H23"/>
    <mergeCell ref="F24:H24"/>
    <mergeCell ref="F25:H25"/>
    <mergeCell ref="F35:H35"/>
    <mergeCell ref="F36:H36"/>
    <mergeCell ref="F37:H37"/>
    <mergeCell ref="F38:H38"/>
    <mergeCell ref="F32:H32"/>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s>
  <phoneticPr fontId="2"/>
  <conditionalFormatting sqref="C2:D3">
    <cfRule type="cellIs" dxfId="272" priority="6" operator="equal">
      <formula>"x"</formula>
    </cfRule>
    <cfRule type="cellIs" dxfId="271" priority="7" operator="equal">
      <formula>"o"</formula>
    </cfRule>
  </conditionalFormatting>
  <conditionalFormatting sqref="D5:D11 D13:D25 D27:D44">
    <cfRule type="expression" dxfId="270" priority="1">
      <formula>#REF!=""</formula>
    </cfRule>
  </conditionalFormatting>
  <conditionalFormatting sqref="E4:E11 E13:E25 E27:E44">
    <cfRule type="cellIs" dxfId="269" priority="2" operator="equal">
      <formula>"x"</formula>
    </cfRule>
    <cfRule type="cellIs" dxfId="268" priority="3" operator="equal">
      <formula>"o"</formula>
    </cfRule>
  </conditionalFormatting>
  <conditionalFormatting sqref="E5:E11 E13:E25 E27:E44 B5:B11 B13:B25 B27:B44">
    <cfRule type="expression" dxfId="267" priority="4">
      <formula>#REF!=""</formula>
    </cfRule>
  </conditionalFormatting>
  <dataValidations count="1">
    <dataValidation allowBlank="1" sqref="E27:E44 E5:E11 E13:E25" xr:uid="{21A2BACD-F9FC-4F62-9956-14B0C65F6B20}"/>
  </dataValidations>
  <hyperlinks>
    <hyperlink ref="C3" r:id="rId1" xr:uid="{4A83BC57-0F0D-45AE-861D-135E320E089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99F83-4A2E-4D37-9C69-743042197E61}">
  <sheetPr codeName="Sheet6"/>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114</v>
      </c>
      <c r="D2" s="36"/>
      <c r="E2" s="36"/>
      <c r="F2" s="37"/>
      <c r="G2" s="25" t="s">
        <v>42</v>
      </c>
      <c r="H2" s="26">
        <v>45295</v>
      </c>
    </row>
    <row r="3" spans="2:8" ht="22.5" customHeight="1" thickBot="1">
      <c r="B3" s="27" t="s">
        <v>41</v>
      </c>
      <c r="C3" s="60" t="s">
        <v>115</v>
      </c>
      <c r="D3" s="38"/>
      <c r="E3" s="38"/>
      <c r="F3" s="39"/>
      <c r="G3" s="28" t="s">
        <v>85</v>
      </c>
      <c r="H3" s="29" t="s">
        <v>147</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8:H8"/>
    <mergeCell ref="B4:C4"/>
    <mergeCell ref="F4:H4"/>
    <mergeCell ref="F5:H5"/>
    <mergeCell ref="F6:H6"/>
    <mergeCell ref="F7:H7"/>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29:H29"/>
    <mergeCell ref="F30:H30"/>
    <mergeCell ref="F21:H21"/>
    <mergeCell ref="F22:H22"/>
    <mergeCell ref="F23:H23"/>
    <mergeCell ref="F24:H24"/>
    <mergeCell ref="F25:H25"/>
    <mergeCell ref="F35:H35"/>
    <mergeCell ref="F36:H36"/>
    <mergeCell ref="F37:H37"/>
    <mergeCell ref="F38:H38"/>
    <mergeCell ref="F32:H32"/>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s>
  <phoneticPr fontId="2"/>
  <conditionalFormatting sqref="C2:D3">
    <cfRule type="cellIs" dxfId="266" priority="6" operator="equal">
      <formula>"x"</formula>
    </cfRule>
    <cfRule type="cellIs" dxfId="265" priority="7" operator="equal">
      <formula>"o"</formula>
    </cfRule>
  </conditionalFormatting>
  <conditionalFormatting sqref="D5:D11 D13:D25 D27:D44">
    <cfRule type="expression" dxfId="264" priority="1">
      <formula>#REF!=""</formula>
    </cfRule>
  </conditionalFormatting>
  <conditionalFormatting sqref="E4:E11 E13:E25 E27:E44">
    <cfRule type="cellIs" dxfId="263" priority="2" operator="equal">
      <formula>"x"</formula>
    </cfRule>
    <cfRule type="cellIs" dxfId="262" priority="3" operator="equal">
      <formula>"o"</formula>
    </cfRule>
  </conditionalFormatting>
  <conditionalFormatting sqref="E5:E11 E13:E25 E27:E44 B5:B11 B13:B25 B27:B44">
    <cfRule type="expression" dxfId="261" priority="4">
      <formula>#REF!=""</formula>
    </cfRule>
  </conditionalFormatting>
  <dataValidations count="1">
    <dataValidation allowBlank="1" sqref="E27:E44 E5:E11 E13:E25" xr:uid="{2F8A738B-7782-4170-A734-915396D9CE1E}"/>
  </dataValidations>
  <hyperlinks>
    <hyperlink ref="C3" r:id="rId1" xr:uid="{CE55CD84-5C90-4D0D-8312-A2CA491CD7D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F759-1D65-4B83-8E7C-13A4945A340F}">
  <sheetPr codeName="Sheet7"/>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99</v>
      </c>
      <c r="D2" s="36"/>
      <c r="E2" s="36"/>
      <c r="F2" s="37"/>
      <c r="G2" s="25" t="s">
        <v>42</v>
      </c>
      <c r="H2" s="26">
        <v>45295</v>
      </c>
    </row>
    <row r="3" spans="2:8" ht="22.5" customHeight="1" thickBot="1">
      <c r="B3" s="27" t="s">
        <v>41</v>
      </c>
      <c r="C3" s="60" t="s">
        <v>100</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29:H29"/>
    <mergeCell ref="F42:H42"/>
    <mergeCell ref="F31:H31"/>
    <mergeCell ref="F32:H32"/>
    <mergeCell ref="F33:H33"/>
    <mergeCell ref="F34:H34"/>
    <mergeCell ref="F35:H35"/>
    <mergeCell ref="F36:H36"/>
    <mergeCell ref="F37:H37"/>
    <mergeCell ref="F38:H38"/>
    <mergeCell ref="F39:H39"/>
    <mergeCell ref="F40:H40"/>
    <mergeCell ref="F41:H41"/>
    <mergeCell ref="F24:H24"/>
    <mergeCell ref="F25:H25"/>
    <mergeCell ref="F26:H26"/>
    <mergeCell ref="F27:H27"/>
    <mergeCell ref="F28:H28"/>
    <mergeCell ref="B4:C4"/>
    <mergeCell ref="F4:H4"/>
    <mergeCell ref="F5:H5"/>
    <mergeCell ref="F6:H6"/>
    <mergeCell ref="F18:H18"/>
    <mergeCell ref="F7:H7"/>
    <mergeCell ref="F8:H8"/>
    <mergeCell ref="F9:H9"/>
    <mergeCell ref="F10:H10"/>
    <mergeCell ref="F11:H11"/>
    <mergeCell ref="F12:H12"/>
    <mergeCell ref="F13:H13"/>
    <mergeCell ref="F14:H14"/>
    <mergeCell ref="F15:H15"/>
    <mergeCell ref="F16:H16"/>
    <mergeCell ref="F17:H17"/>
    <mergeCell ref="F43:H43"/>
    <mergeCell ref="F44:H44"/>
    <mergeCell ref="B11:B12"/>
    <mergeCell ref="C11:C12"/>
    <mergeCell ref="D11:D12"/>
    <mergeCell ref="E11:E12"/>
    <mergeCell ref="B25:B26"/>
    <mergeCell ref="C25:C26"/>
    <mergeCell ref="D25:D26"/>
    <mergeCell ref="E25:E26"/>
    <mergeCell ref="F30:H30"/>
    <mergeCell ref="F19:H19"/>
    <mergeCell ref="F20:H20"/>
    <mergeCell ref="F21:H21"/>
    <mergeCell ref="F22:H22"/>
    <mergeCell ref="F23:H23"/>
  </mergeCells>
  <phoneticPr fontId="2"/>
  <conditionalFormatting sqref="C2:D3">
    <cfRule type="cellIs" dxfId="260" priority="5" operator="equal">
      <formula>"x"</formula>
    </cfRule>
    <cfRule type="cellIs" dxfId="259" priority="6" operator="equal">
      <formula>"o"</formula>
    </cfRule>
  </conditionalFormatting>
  <conditionalFormatting sqref="D5:D11 D13:D25 D27:D44">
    <cfRule type="expression" dxfId="258" priority="1">
      <formula>#REF!=""</formula>
    </cfRule>
  </conditionalFormatting>
  <conditionalFormatting sqref="E4:E11 E13:E25 E27:E44">
    <cfRule type="cellIs" dxfId="257" priority="2" operator="equal">
      <formula>"x"</formula>
    </cfRule>
    <cfRule type="cellIs" dxfId="256" priority="3" operator="equal">
      <formula>"o"</formula>
    </cfRule>
  </conditionalFormatting>
  <conditionalFormatting sqref="E5:E11 E13:E25 E27:E44 B5:B11 B13:B25 B27:B44">
    <cfRule type="expression" dxfId="255" priority="4">
      <formula>#REF!=""</formula>
    </cfRule>
  </conditionalFormatting>
  <dataValidations count="1">
    <dataValidation allowBlank="1" sqref="E27:E44 E5:E11 E13:E25" xr:uid="{180C8B6B-6614-40D5-8AF4-5FF9B4040CFB}"/>
  </dataValidations>
  <hyperlinks>
    <hyperlink ref="C3" r:id="rId1" xr:uid="{3BCBE43D-A160-4175-B3CC-98A2EB6F10C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0E483-6F7E-481D-94D5-B8A21B8645D8}">
  <sheetPr codeName="Sheet8"/>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99</v>
      </c>
      <c r="D2" s="36"/>
      <c r="E2" s="36"/>
      <c r="F2" s="37"/>
      <c r="G2" s="25" t="s">
        <v>42</v>
      </c>
      <c r="H2" s="26">
        <v>45301</v>
      </c>
    </row>
    <row r="3" spans="2:8" ht="22.5" customHeight="1" thickBot="1">
      <c r="B3" s="27" t="s">
        <v>41</v>
      </c>
      <c r="C3" s="60" t="s">
        <v>153</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8:H8"/>
    <mergeCell ref="B4:C4"/>
    <mergeCell ref="F4:H4"/>
    <mergeCell ref="F5:H5"/>
    <mergeCell ref="F6:H6"/>
    <mergeCell ref="F7:H7"/>
    <mergeCell ref="F9:H9"/>
    <mergeCell ref="F10:H10"/>
    <mergeCell ref="B11:B12"/>
    <mergeCell ref="C11:C12"/>
    <mergeCell ref="D11:D12"/>
    <mergeCell ref="E11:E12"/>
    <mergeCell ref="F11:H11"/>
    <mergeCell ref="F12:H12"/>
    <mergeCell ref="F24:H24"/>
    <mergeCell ref="F13:H13"/>
    <mergeCell ref="F14:H14"/>
    <mergeCell ref="F15:H15"/>
    <mergeCell ref="F16:H16"/>
    <mergeCell ref="F17:H17"/>
    <mergeCell ref="F18:H18"/>
    <mergeCell ref="F19:H19"/>
    <mergeCell ref="F20:H20"/>
    <mergeCell ref="F21:H21"/>
    <mergeCell ref="F22:H22"/>
    <mergeCell ref="F23:H23"/>
    <mergeCell ref="F32:H32"/>
    <mergeCell ref="B25:B26"/>
    <mergeCell ref="C25:C26"/>
    <mergeCell ref="D25:D26"/>
    <mergeCell ref="E25:E26"/>
    <mergeCell ref="F25:H25"/>
    <mergeCell ref="F26:H26"/>
    <mergeCell ref="F27:H27"/>
    <mergeCell ref="F28:H28"/>
    <mergeCell ref="F29:H29"/>
    <mergeCell ref="F30:H30"/>
    <mergeCell ref="F31:H31"/>
    <mergeCell ref="F44:H44"/>
    <mergeCell ref="F33:H33"/>
    <mergeCell ref="F34:H34"/>
    <mergeCell ref="F35:H35"/>
    <mergeCell ref="F36:H36"/>
    <mergeCell ref="F37:H37"/>
    <mergeCell ref="F38:H38"/>
    <mergeCell ref="F39:H39"/>
    <mergeCell ref="F40:H40"/>
    <mergeCell ref="F41:H41"/>
    <mergeCell ref="F42:H42"/>
    <mergeCell ref="F43:H43"/>
  </mergeCells>
  <phoneticPr fontId="2"/>
  <conditionalFormatting sqref="C2:D3">
    <cfRule type="cellIs" dxfId="254" priority="5" operator="equal">
      <formula>"x"</formula>
    </cfRule>
    <cfRule type="cellIs" dxfId="253" priority="6" operator="equal">
      <formula>"o"</formula>
    </cfRule>
  </conditionalFormatting>
  <conditionalFormatting sqref="D5:D11 D13:D25 D27:D44">
    <cfRule type="expression" dxfId="252" priority="1">
      <formula>#REF!=""</formula>
    </cfRule>
  </conditionalFormatting>
  <conditionalFormatting sqref="E4:E11 E13:E25 E27:E44">
    <cfRule type="cellIs" dxfId="251" priority="2" operator="equal">
      <formula>"x"</formula>
    </cfRule>
    <cfRule type="cellIs" dxfId="250" priority="3" operator="equal">
      <formula>"o"</formula>
    </cfRule>
  </conditionalFormatting>
  <conditionalFormatting sqref="E5:E11 E13:E25 E27:E44 B5:B11 B13:B25 B27:B44">
    <cfRule type="expression" dxfId="249" priority="4">
      <formula>#REF!=""</formula>
    </cfRule>
  </conditionalFormatting>
  <dataValidations count="1">
    <dataValidation allowBlank="1" sqref="E27:E44 E5:E11 E13:E25" xr:uid="{E02677C2-8258-4D69-89FF-666409BF442A}"/>
  </dataValidations>
  <hyperlinks>
    <hyperlink ref="C3" r:id="rId1" xr:uid="{744FC02A-8032-4B66-B652-3D59F957819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FFBB3-9700-46E0-BA41-05FDAB2CAAD4}">
  <sheetPr codeName="Sheet9"/>
  <dimension ref="B1:H44"/>
  <sheetViews>
    <sheetView workbookViewId="0">
      <pane ySplit="4" topLeftCell="A5" activePane="bottomLeft" state="frozen"/>
      <selection pane="bottomLeft"/>
    </sheetView>
  </sheetViews>
  <sheetFormatPr defaultRowHeight="22.5" customHeight="1"/>
  <cols>
    <col min="1" max="1" width="4.28515625" style="11" customWidth="1"/>
    <col min="2" max="2" width="14.28515625" style="11" customWidth="1"/>
    <col min="3" max="3" width="42.85546875" style="11" customWidth="1"/>
    <col min="4" max="5" width="11.42578125" style="11" customWidth="1"/>
    <col min="6" max="6" width="114.140625" style="11" customWidth="1"/>
    <col min="7" max="8" width="14.28515625" style="11" customWidth="1"/>
    <col min="9" max="16384" width="9.140625" style="11"/>
  </cols>
  <sheetData>
    <row r="1" spans="2:8" ht="22.5" customHeight="1" thickBot="1"/>
    <row r="2" spans="2:8" ht="22.5" customHeight="1">
      <c r="B2" s="24" t="s">
        <v>89</v>
      </c>
      <c r="C2" s="35" t="s">
        <v>116</v>
      </c>
      <c r="D2" s="36"/>
      <c r="E2" s="36"/>
      <c r="F2" s="37"/>
      <c r="G2" s="25" t="s">
        <v>42</v>
      </c>
      <c r="H2" s="26">
        <v>45295</v>
      </c>
    </row>
    <row r="3" spans="2:8" ht="22.5" customHeight="1" thickBot="1">
      <c r="B3" s="27" t="s">
        <v>41</v>
      </c>
      <c r="C3" s="60" t="s">
        <v>118</v>
      </c>
      <c r="D3" s="38"/>
      <c r="E3" s="38"/>
      <c r="F3" s="39"/>
      <c r="G3" s="28" t="s">
        <v>85</v>
      </c>
      <c r="H3" s="29" t="s">
        <v>86</v>
      </c>
    </row>
    <row r="4" spans="2:8" ht="22.5" customHeight="1" thickBot="1">
      <c r="B4" s="136" t="s">
        <v>0</v>
      </c>
      <c r="C4" s="137"/>
      <c r="D4" s="49" t="s">
        <v>1</v>
      </c>
      <c r="E4" s="50" t="s">
        <v>91</v>
      </c>
      <c r="F4" s="140" t="s">
        <v>40</v>
      </c>
      <c r="G4" s="140"/>
      <c r="H4" s="141"/>
    </row>
    <row r="5" spans="2:8" ht="22.5" customHeight="1">
      <c r="B5" s="30" t="str">
        <f>HYPERLINK("https://waic.jp/docs/UNDERSTANDING-WCAG20/text-equiv-all", "1.1.1")</f>
        <v>1.1.1</v>
      </c>
      <c r="C5" s="31" t="s">
        <v>2</v>
      </c>
      <c r="D5" s="54" t="s">
        <v>92</v>
      </c>
      <c r="E5" s="51">
        <v>100</v>
      </c>
      <c r="F5" s="142"/>
      <c r="G5" s="142"/>
      <c r="H5" s="143"/>
    </row>
    <row r="6" spans="2:8" ht="22.5" customHeight="1">
      <c r="B6" s="32" t="str">
        <f>HYPERLINK("https://waic.jp/docs/UNDERSTANDING-WCAG20/media-equiv-av-only-alt", "1.2.1")</f>
        <v>1.2.1</v>
      </c>
      <c r="C6" s="12" t="s">
        <v>3</v>
      </c>
      <c r="D6" s="55" t="s">
        <v>92</v>
      </c>
      <c r="E6" s="52">
        <v>100</v>
      </c>
      <c r="F6" s="138"/>
      <c r="G6" s="138"/>
      <c r="H6" s="139"/>
    </row>
    <row r="7" spans="2:8" ht="22.5" customHeight="1">
      <c r="B7" s="32" t="str">
        <f>HYPERLINK("https://waic.jp/docs/UNDERSTANDING-WCAG20/media-equiv-captions", "1.2.2")</f>
        <v>1.2.2</v>
      </c>
      <c r="C7" s="12" t="s">
        <v>4</v>
      </c>
      <c r="D7" s="55" t="s">
        <v>92</v>
      </c>
      <c r="E7" s="52">
        <v>100</v>
      </c>
      <c r="F7" s="138"/>
      <c r="G7" s="138"/>
      <c r="H7" s="139"/>
    </row>
    <row r="8" spans="2:8" ht="22.5" customHeight="1">
      <c r="B8" s="32" t="str">
        <f>HYPERLINK("https://waic.jp/docs/UNDERSTANDING-WCAG20/media-equiv-audio-desc", "1.2.3")</f>
        <v>1.2.3</v>
      </c>
      <c r="C8" s="12" t="s">
        <v>5</v>
      </c>
      <c r="D8" s="55" t="s">
        <v>92</v>
      </c>
      <c r="E8" s="52">
        <v>100</v>
      </c>
      <c r="F8" s="138"/>
      <c r="G8" s="138"/>
      <c r="H8" s="139"/>
    </row>
    <row r="9" spans="2:8" ht="22.5" customHeight="1">
      <c r="B9" s="32" t="str">
        <f>HYPERLINK("https://waic.jp/docs/UNDERSTANDING-WCAG20/media-equiv-real-time-captions", "1.2.4")</f>
        <v>1.2.4</v>
      </c>
      <c r="C9" s="12" t="s">
        <v>6</v>
      </c>
      <c r="D9" s="55" t="s">
        <v>93</v>
      </c>
      <c r="E9" s="52">
        <v>100</v>
      </c>
      <c r="F9" s="138"/>
      <c r="G9" s="138"/>
      <c r="H9" s="139"/>
    </row>
    <row r="10" spans="2:8" ht="22.5" customHeight="1">
      <c r="B10" s="32" t="str">
        <f>HYPERLINK("https://waic.jp/docs/UNDERSTANDING-WCAG20/media-equiv-audio-desc-only", "1.2.5")</f>
        <v>1.2.5</v>
      </c>
      <c r="C10" s="12" t="s">
        <v>7</v>
      </c>
      <c r="D10" s="55" t="s">
        <v>93</v>
      </c>
      <c r="E10" s="52">
        <v>100</v>
      </c>
      <c r="F10" s="138"/>
      <c r="G10" s="138"/>
      <c r="H10" s="139"/>
    </row>
    <row r="11" spans="2:8" ht="22.5" customHeight="1">
      <c r="B11" s="131" t="str">
        <f>HYPERLINK("https://waic.jp/docs/UNDERSTANDING-WCAG20/content-structure-separation-programmatic", "1.3.1")</f>
        <v>1.3.1</v>
      </c>
      <c r="C11" s="129" t="s">
        <v>8</v>
      </c>
      <c r="D11" s="127" t="s">
        <v>92</v>
      </c>
      <c r="E11" s="125">
        <v>80</v>
      </c>
      <c r="F11" s="144" t="s">
        <v>94</v>
      </c>
      <c r="G11" s="144"/>
      <c r="H11" s="145"/>
    </row>
    <row r="12" spans="2:8" ht="22.5" customHeight="1">
      <c r="B12" s="132"/>
      <c r="C12" s="130"/>
      <c r="D12" s="128"/>
      <c r="E12" s="126"/>
      <c r="F12" s="133" t="s">
        <v>149</v>
      </c>
      <c r="G12" s="134"/>
      <c r="H12" s="135"/>
    </row>
    <row r="13" spans="2:8" ht="22.5" customHeight="1">
      <c r="B13" s="32" t="str">
        <f>HYPERLINK("https://waic.jp/docs/UNDERSTANDING-WCAG20/content-structure-separation-sequence", "1.3.2")</f>
        <v>1.3.2</v>
      </c>
      <c r="C13" s="12" t="s">
        <v>9</v>
      </c>
      <c r="D13" s="55" t="s">
        <v>92</v>
      </c>
      <c r="E13" s="52">
        <v>100</v>
      </c>
      <c r="F13" s="138"/>
      <c r="G13" s="138"/>
      <c r="H13" s="139"/>
    </row>
    <row r="14" spans="2:8" ht="22.5" customHeight="1">
      <c r="B14" s="32" t="str">
        <f>HYPERLINK("https://waic.jp/docs/UNDERSTANDING-WCAG20/content-structure-separation-understanding", "1.3.3")</f>
        <v>1.3.3</v>
      </c>
      <c r="C14" s="12" t="s">
        <v>10</v>
      </c>
      <c r="D14" s="55" t="s">
        <v>92</v>
      </c>
      <c r="E14" s="52">
        <v>100</v>
      </c>
      <c r="F14" s="138"/>
      <c r="G14" s="138"/>
      <c r="H14" s="139"/>
    </row>
    <row r="15" spans="2:8" ht="22.5" customHeight="1">
      <c r="B15" s="32" t="str">
        <f>HYPERLINK("https://waic.jp/docs/UNDERSTANDING-WCAG20/visual-audio-contrast-without-color", "1.4.1")</f>
        <v>1.4.1</v>
      </c>
      <c r="C15" s="12" t="s">
        <v>11</v>
      </c>
      <c r="D15" s="55" t="s">
        <v>92</v>
      </c>
      <c r="E15" s="52">
        <v>100</v>
      </c>
      <c r="F15" s="138"/>
      <c r="G15" s="138"/>
      <c r="H15" s="139"/>
    </row>
    <row r="16" spans="2:8" ht="22.5" customHeight="1">
      <c r="B16" s="32" t="str">
        <f>HYPERLINK("https://waic.jp/docs/UNDERSTANDING-WCAG20/visual-audio-contrast-dis-audio", "1.4.2")</f>
        <v>1.4.2</v>
      </c>
      <c r="C16" s="12" t="s">
        <v>12</v>
      </c>
      <c r="D16" s="55" t="s">
        <v>92</v>
      </c>
      <c r="E16" s="52">
        <v>100</v>
      </c>
      <c r="F16" s="138"/>
      <c r="G16" s="138"/>
      <c r="H16" s="139"/>
    </row>
    <row r="17" spans="2:8" ht="22.5" customHeight="1">
      <c r="B17" s="32" t="str">
        <f>HYPERLINK("https://waic.jp/docs/UNDERSTANDING-WCAG20/visual-audio-contrast-contrast", "1.4.3")</f>
        <v>1.4.3</v>
      </c>
      <c r="C17" s="12" t="s">
        <v>13</v>
      </c>
      <c r="D17" s="55" t="s">
        <v>93</v>
      </c>
      <c r="E17" s="52">
        <v>100</v>
      </c>
      <c r="F17" s="138"/>
      <c r="G17" s="138"/>
      <c r="H17" s="139"/>
    </row>
    <row r="18" spans="2:8" ht="22.5" customHeight="1">
      <c r="B18" s="32" t="str">
        <f>HYPERLINK("https://waic.jp/docs/UNDERSTANDING-WCAG20/visual-audio-contrast-scale", "1.4.4")</f>
        <v>1.4.4</v>
      </c>
      <c r="C18" s="12" t="s">
        <v>14</v>
      </c>
      <c r="D18" s="55" t="s">
        <v>93</v>
      </c>
      <c r="E18" s="52">
        <v>100</v>
      </c>
      <c r="F18" s="138"/>
      <c r="G18" s="138"/>
      <c r="H18" s="139"/>
    </row>
    <row r="19" spans="2:8" ht="22.5" customHeight="1">
      <c r="B19" s="32" t="str">
        <f>HYPERLINK("https://waic.jp/docs/UNDERSTANDING-WCAG20/visual-audio-contrast-text-presentation", "1.4.5")</f>
        <v>1.4.5</v>
      </c>
      <c r="C19" s="12" t="s">
        <v>15</v>
      </c>
      <c r="D19" s="55" t="s">
        <v>93</v>
      </c>
      <c r="E19" s="52">
        <v>100</v>
      </c>
      <c r="F19" s="138"/>
      <c r="G19" s="138"/>
      <c r="H19" s="139"/>
    </row>
    <row r="20" spans="2:8" ht="22.5" customHeight="1">
      <c r="B20" s="32" t="str">
        <f>HYPERLINK("https://waic.jp/docs/UNDERSTANDING-WCAG20/keyboard-operation-keyboard-operable", "2.1.1")</f>
        <v>2.1.1</v>
      </c>
      <c r="C20" s="12" t="s">
        <v>16</v>
      </c>
      <c r="D20" s="55" t="s">
        <v>92</v>
      </c>
      <c r="E20" s="52">
        <v>100</v>
      </c>
      <c r="F20" s="138"/>
      <c r="G20" s="138"/>
      <c r="H20" s="139"/>
    </row>
    <row r="21" spans="2:8" ht="22.5" customHeight="1">
      <c r="B21" s="32" t="str">
        <f>HYPERLINK("https://waic.jp/docs/UNDERSTANDING-WCAG20/keyboard-operation-trapping", "2.1.2")</f>
        <v>2.1.2</v>
      </c>
      <c r="C21" s="12" t="s">
        <v>17</v>
      </c>
      <c r="D21" s="55" t="s">
        <v>92</v>
      </c>
      <c r="E21" s="52">
        <v>100</v>
      </c>
      <c r="F21" s="138"/>
      <c r="G21" s="138"/>
      <c r="H21" s="139"/>
    </row>
    <row r="22" spans="2:8" ht="22.5" customHeight="1">
      <c r="B22" s="32" t="str">
        <f>HYPERLINK("https://waic.jp/docs/UNDERSTANDING-WCAG20/time-limits-required-behaviors", "2.2.1")</f>
        <v>2.2.1</v>
      </c>
      <c r="C22" s="12" t="s">
        <v>18</v>
      </c>
      <c r="D22" s="55" t="s">
        <v>92</v>
      </c>
      <c r="E22" s="52">
        <v>100</v>
      </c>
      <c r="F22" s="138"/>
      <c r="G22" s="138"/>
      <c r="H22" s="139"/>
    </row>
    <row r="23" spans="2:8" ht="22.5" customHeight="1">
      <c r="B23" s="32" t="str">
        <f>HYPERLINK("https://waic.jp/docs/UNDERSTANDING-WCAG20/time-limits-pause", "2.2.2")</f>
        <v>2.2.2</v>
      </c>
      <c r="C23" s="12" t="s">
        <v>19</v>
      </c>
      <c r="D23" s="55" t="s">
        <v>92</v>
      </c>
      <c r="E23" s="52">
        <v>100</v>
      </c>
      <c r="F23" s="138"/>
      <c r="G23" s="138"/>
      <c r="H23" s="139"/>
    </row>
    <row r="24" spans="2:8" ht="22.5" customHeight="1">
      <c r="B24" s="32" t="str">
        <f>HYPERLINK("https://waic.jp/docs/UNDERSTANDING-WCAG20/seizure-does-not-violate", "2.3.1")</f>
        <v>2.3.1</v>
      </c>
      <c r="C24" s="12" t="s">
        <v>20</v>
      </c>
      <c r="D24" s="55" t="s">
        <v>92</v>
      </c>
      <c r="E24" s="52">
        <v>100</v>
      </c>
      <c r="F24" s="138"/>
      <c r="G24" s="138"/>
      <c r="H24" s="139"/>
    </row>
    <row r="25" spans="2:8" ht="22.5" customHeight="1">
      <c r="B25" s="131" t="str">
        <f>HYPERLINK("https://waic.jp/docs/UNDERSTANDING-WCAG20/navigation-mechanisms-skip", "2.4.1")</f>
        <v>2.4.1</v>
      </c>
      <c r="C25" s="129" t="s">
        <v>21</v>
      </c>
      <c r="D25" s="127" t="s">
        <v>92</v>
      </c>
      <c r="E25" s="125">
        <v>98</v>
      </c>
      <c r="F25" s="144" t="s">
        <v>95</v>
      </c>
      <c r="G25" s="144"/>
      <c r="H25" s="145"/>
    </row>
    <row r="26" spans="2:8" ht="22.5" customHeight="1">
      <c r="B26" s="132"/>
      <c r="C26" s="130"/>
      <c r="D26" s="128"/>
      <c r="E26" s="126"/>
      <c r="F26" s="133" t="s">
        <v>148</v>
      </c>
      <c r="G26" s="134"/>
      <c r="H26" s="135"/>
    </row>
    <row r="27" spans="2:8" ht="22.5" customHeight="1">
      <c r="B27" s="32" t="str">
        <f>HYPERLINK("https://waic.jp/docs/UNDERSTANDING-WCAG20/navigation-mechanisms-title", "2.4.2")</f>
        <v>2.4.2</v>
      </c>
      <c r="C27" s="12" t="s">
        <v>22</v>
      </c>
      <c r="D27" s="55" t="s">
        <v>92</v>
      </c>
      <c r="E27" s="52">
        <v>100</v>
      </c>
      <c r="F27" s="138"/>
      <c r="G27" s="138"/>
      <c r="H27" s="139"/>
    </row>
    <row r="28" spans="2:8" ht="22.5" customHeight="1">
      <c r="B28" s="32" t="str">
        <f>HYPERLINK("https://waic.jp/docs/UNDERSTANDING-WCAG20/navigation-mechanisms-focus-order", "2.4.3")</f>
        <v>2.4.3</v>
      </c>
      <c r="C28" s="12" t="s">
        <v>23</v>
      </c>
      <c r="D28" s="55" t="s">
        <v>92</v>
      </c>
      <c r="E28" s="52">
        <v>100</v>
      </c>
      <c r="F28" s="138"/>
      <c r="G28" s="138"/>
      <c r="H28" s="139"/>
    </row>
    <row r="29" spans="2:8" ht="22.5" customHeight="1">
      <c r="B29" s="32" t="str">
        <f>HYPERLINK("https://waic.jp/docs/UNDERSTANDING-WCAG20/navigation-mechanisms-refs", "2.4.4")</f>
        <v>2.4.4</v>
      </c>
      <c r="C29" s="12" t="s">
        <v>24</v>
      </c>
      <c r="D29" s="55" t="s">
        <v>92</v>
      </c>
      <c r="E29" s="52">
        <v>100</v>
      </c>
      <c r="F29" s="138"/>
      <c r="G29" s="138"/>
      <c r="H29" s="139"/>
    </row>
    <row r="30" spans="2:8" ht="22.5" customHeight="1">
      <c r="B30" s="32" t="str">
        <f>HYPERLINK("https://waic.jp/docs/UNDERSTANDING-WCAG20/navigation-mechanisms-mult-loc", "2.4.5")</f>
        <v>2.4.5</v>
      </c>
      <c r="C30" s="12" t="s">
        <v>25</v>
      </c>
      <c r="D30" s="55" t="s">
        <v>93</v>
      </c>
      <c r="E30" s="52">
        <v>100</v>
      </c>
      <c r="F30" s="138"/>
      <c r="G30" s="138"/>
      <c r="H30" s="139"/>
    </row>
    <row r="31" spans="2:8" ht="22.5" customHeight="1">
      <c r="B31" s="32" t="str">
        <f>HYPERLINK("https://waic.jp/docs/UNDERSTANDING-WCAG20/navigation-mechanisms-descriptive", "2.4.6")</f>
        <v>2.4.6</v>
      </c>
      <c r="C31" s="12" t="s">
        <v>26</v>
      </c>
      <c r="D31" s="55" t="s">
        <v>93</v>
      </c>
      <c r="E31" s="52">
        <v>100</v>
      </c>
      <c r="F31" s="138"/>
      <c r="G31" s="138"/>
      <c r="H31" s="139"/>
    </row>
    <row r="32" spans="2:8" ht="22.5" customHeight="1">
      <c r="B32" s="32" t="str">
        <f>HYPERLINK("https://waic.jp/docs/UNDERSTANDING-WCAG20/navigation-mechanisms-focus-visible", "2.4.7")</f>
        <v>2.4.7</v>
      </c>
      <c r="C32" s="12" t="s">
        <v>27</v>
      </c>
      <c r="D32" s="55" t="s">
        <v>93</v>
      </c>
      <c r="E32" s="52">
        <v>100</v>
      </c>
      <c r="F32" s="138"/>
      <c r="G32" s="138"/>
      <c r="H32" s="139"/>
    </row>
    <row r="33" spans="2:8" ht="22.5" customHeight="1">
      <c r="B33" s="32" t="str">
        <f>HYPERLINK("https://waic.jp/docs/UNDERSTANDING-WCAG20/meaning-doc-lang-id", "3.1.1")</f>
        <v>3.1.1</v>
      </c>
      <c r="C33" s="12" t="s">
        <v>28</v>
      </c>
      <c r="D33" s="55" t="s">
        <v>92</v>
      </c>
      <c r="E33" s="52">
        <v>100</v>
      </c>
      <c r="F33" s="138"/>
      <c r="G33" s="138"/>
      <c r="H33" s="139"/>
    </row>
    <row r="34" spans="2:8" ht="22.5" customHeight="1">
      <c r="B34" s="32" t="str">
        <f>HYPERLINK("https://waic.jp/docs/UNDERSTANDING-WCAG20/meaning-other-lang-id", "3.1.2")</f>
        <v>3.1.2</v>
      </c>
      <c r="C34" s="12" t="s">
        <v>29</v>
      </c>
      <c r="D34" s="55" t="s">
        <v>93</v>
      </c>
      <c r="E34" s="52">
        <v>100</v>
      </c>
      <c r="F34" s="138"/>
      <c r="G34" s="138"/>
      <c r="H34" s="139"/>
    </row>
    <row r="35" spans="2:8" ht="22.5" customHeight="1">
      <c r="B35" s="32" t="str">
        <f>HYPERLINK("https://waic.jp/docs/UNDERSTANDING-WCAG20/consistent-behavior-receive-focus", "3.2.1")</f>
        <v>3.2.1</v>
      </c>
      <c r="C35" s="12" t="s">
        <v>30</v>
      </c>
      <c r="D35" s="55" t="s">
        <v>92</v>
      </c>
      <c r="E35" s="52">
        <v>100</v>
      </c>
      <c r="F35" s="138"/>
      <c r="G35" s="138"/>
      <c r="H35" s="139"/>
    </row>
    <row r="36" spans="2:8" ht="22.5" customHeight="1">
      <c r="B36" s="32" t="str">
        <f>HYPERLINK("https://waic.jp/docs/UNDERSTANDING-WCAG20/consistent-behavior-unpredictable-change", "3.2.2")</f>
        <v>3.2.2</v>
      </c>
      <c r="C36" s="12" t="s">
        <v>31</v>
      </c>
      <c r="D36" s="55" t="s">
        <v>92</v>
      </c>
      <c r="E36" s="52">
        <v>100</v>
      </c>
      <c r="F36" s="138"/>
      <c r="G36" s="138"/>
      <c r="H36" s="139"/>
    </row>
    <row r="37" spans="2:8" ht="22.5" customHeight="1">
      <c r="B37" s="32" t="str">
        <f>HYPERLINK("https://waic.jp/docs/UNDERSTANDING-WCAG20/consistent-behavior-consistent-locations", "3.2.3")</f>
        <v>3.2.3</v>
      </c>
      <c r="C37" s="12" t="s">
        <v>32</v>
      </c>
      <c r="D37" s="55" t="s">
        <v>93</v>
      </c>
      <c r="E37" s="52">
        <v>100</v>
      </c>
      <c r="F37" s="138"/>
      <c r="G37" s="138"/>
      <c r="H37" s="139"/>
    </row>
    <row r="38" spans="2:8" ht="22.5" customHeight="1">
      <c r="B38" s="32" t="str">
        <f>HYPERLINK("https://waic.jp/docs/UNDERSTANDING-WCAG20/consistent-behavior-consistent-functionality", "3.2.4")</f>
        <v>3.2.4</v>
      </c>
      <c r="C38" s="12" t="s">
        <v>33</v>
      </c>
      <c r="D38" s="55" t="s">
        <v>93</v>
      </c>
      <c r="E38" s="52">
        <v>100</v>
      </c>
      <c r="F38" s="138"/>
      <c r="G38" s="138"/>
      <c r="H38" s="139"/>
    </row>
    <row r="39" spans="2:8" ht="22.5" customHeight="1">
      <c r="B39" s="32" t="str">
        <f>HYPERLINK("https://waic.jp/docs/UNDERSTANDING-WCAG20/minimize-error-identified", "3.3.1")</f>
        <v>3.3.1</v>
      </c>
      <c r="C39" s="12" t="s">
        <v>34</v>
      </c>
      <c r="D39" s="55" t="s">
        <v>92</v>
      </c>
      <c r="E39" s="52">
        <v>100</v>
      </c>
      <c r="F39" s="138"/>
      <c r="G39" s="138"/>
      <c r="H39" s="139"/>
    </row>
    <row r="40" spans="2:8" ht="22.5" customHeight="1">
      <c r="B40" s="32" t="str">
        <f>HYPERLINK("https://waic.jp/docs/UNDERSTANDING-WCAG20/minimize-error-cues", "3.3.2")</f>
        <v>3.3.2</v>
      </c>
      <c r="C40" s="12" t="s">
        <v>35</v>
      </c>
      <c r="D40" s="55" t="s">
        <v>92</v>
      </c>
      <c r="E40" s="52">
        <v>100</v>
      </c>
      <c r="F40" s="138"/>
      <c r="G40" s="138"/>
      <c r="H40" s="139"/>
    </row>
    <row r="41" spans="2:8" ht="22.5" customHeight="1">
      <c r="B41" s="32" t="str">
        <f>HYPERLINK("https://waic.jp/docs/UNDERSTANDING-WCAG20/minimize-error-suggestions", "3.3.3")</f>
        <v>3.3.3</v>
      </c>
      <c r="C41" s="12" t="s">
        <v>36</v>
      </c>
      <c r="D41" s="55" t="s">
        <v>93</v>
      </c>
      <c r="E41" s="52">
        <v>100</v>
      </c>
      <c r="F41" s="138"/>
      <c r="G41" s="138"/>
      <c r="H41" s="139"/>
    </row>
    <row r="42" spans="2:8" ht="22.5" customHeight="1">
      <c r="B42" s="32" t="str">
        <f>HYPERLINK("https://waic.jp/docs/UNDERSTANDING-WCAG20/minimize-error-reversible", "3.3.4")</f>
        <v>3.3.4</v>
      </c>
      <c r="C42" s="12" t="s">
        <v>37</v>
      </c>
      <c r="D42" s="55" t="s">
        <v>93</v>
      </c>
      <c r="E42" s="52">
        <v>100</v>
      </c>
      <c r="F42" s="138"/>
      <c r="G42" s="138"/>
      <c r="H42" s="139"/>
    </row>
    <row r="43" spans="2:8" ht="22.5" customHeight="1">
      <c r="B43" s="32" t="str">
        <f>HYPERLINK("https://waic.jp/docs/UNDERSTANDING-WCAG20/ensure-compat-parses", "4.1.1")</f>
        <v>4.1.1</v>
      </c>
      <c r="C43" s="12" t="s">
        <v>38</v>
      </c>
      <c r="D43" s="55" t="s">
        <v>92</v>
      </c>
      <c r="E43" s="52">
        <v>100</v>
      </c>
      <c r="F43" s="138"/>
      <c r="G43" s="138"/>
      <c r="H43" s="139"/>
    </row>
    <row r="44" spans="2:8" ht="22.5" customHeight="1" thickBot="1">
      <c r="B44" s="33" t="str">
        <f>HYPERLINK("https://waic.jp/docs/UNDERSTANDING-WCAG20/ensure-compat-rsv", "4.1.2")</f>
        <v>4.1.2</v>
      </c>
      <c r="C44" s="34" t="s">
        <v>39</v>
      </c>
      <c r="D44" s="29" t="s">
        <v>92</v>
      </c>
      <c r="E44" s="53">
        <v>100</v>
      </c>
      <c r="F44" s="146"/>
      <c r="G44" s="146"/>
      <c r="H44" s="147"/>
    </row>
  </sheetData>
  <mergeCells count="50">
    <mergeCell ref="F8:H8"/>
    <mergeCell ref="B4:C4"/>
    <mergeCell ref="F4:H4"/>
    <mergeCell ref="F5:H5"/>
    <mergeCell ref="F6:H6"/>
    <mergeCell ref="F7:H7"/>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29:H29"/>
    <mergeCell ref="F30:H30"/>
    <mergeCell ref="F21:H21"/>
    <mergeCell ref="F22:H22"/>
    <mergeCell ref="F23:H23"/>
    <mergeCell ref="F24:H24"/>
    <mergeCell ref="F25:H25"/>
    <mergeCell ref="F35:H35"/>
    <mergeCell ref="F36:H36"/>
    <mergeCell ref="F37:H37"/>
    <mergeCell ref="F38:H38"/>
    <mergeCell ref="F32:H32"/>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s>
  <phoneticPr fontId="2"/>
  <conditionalFormatting sqref="C2:D3">
    <cfRule type="cellIs" dxfId="248" priority="6" operator="equal">
      <formula>"x"</formula>
    </cfRule>
    <cfRule type="cellIs" dxfId="247" priority="7" operator="equal">
      <formula>"o"</formula>
    </cfRule>
  </conditionalFormatting>
  <conditionalFormatting sqref="D5:D11 D13:D25 D27:D44">
    <cfRule type="expression" dxfId="246" priority="1">
      <formula>#REF!=""</formula>
    </cfRule>
  </conditionalFormatting>
  <conditionalFormatting sqref="E4:E11 E13:E25 E27:E44">
    <cfRule type="cellIs" dxfId="245" priority="2" operator="equal">
      <formula>"x"</formula>
    </cfRule>
    <cfRule type="cellIs" dxfId="244" priority="3" operator="equal">
      <formula>"o"</formula>
    </cfRule>
  </conditionalFormatting>
  <conditionalFormatting sqref="E5:E11 E13:E25 E27:E44 B5:B11 B13:B25 B27:B44">
    <cfRule type="expression" dxfId="243" priority="4">
      <formula>#REF!=""</formula>
    </cfRule>
  </conditionalFormatting>
  <dataValidations count="1">
    <dataValidation allowBlank="1" sqref="E27:E44 E5:E11 E13:E25" xr:uid="{33AACEF7-F470-47F6-B36A-FF831B245A38}"/>
  </dataValidations>
  <hyperlinks>
    <hyperlink ref="C3" r:id="rId1" xr:uid="{DDFB7D85-A48B-47AB-A7E5-850EF8E5709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34</vt:i4>
      </vt:variant>
    </vt:vector>
  </HeadingPairs>
  <TitlesOfParts>
    <vt:vector size="34" baseType="lpstr">
      <vt:lpstr>試験結果一覧</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2.1</vt:lpstr>
      <vt:lpstr>2.2</vt:lpstr>
      <vt:lpstr>2.3</vt:lpstr>
      <vt:lpstr>2.4</vt:lpstr>
      <vt:lpstr>2.5</vt:lpstr>
      <vt:lpstr>2.6</vt:lpstr>
      <vt:lpstr>2.7</vt:lpstr>
      <vt:lpstr>2.8</vt:lpstr>
      <vt:lpstr>2.9</vt:lpstr>
      <vt:lpstr>3.1</vt:lpstr>
      <vt:lpstr>3.2</vt:lpstr>
      <vt:lpstr>3.3</vt:lpstr>
      <vt:lpstr>3.4</vt:lpstr>
      <vt:lpstr>3.5</vt:lpstr>
      <vt:lpstr>3.6</vt:lpstr>
      <vt:lpstr>3.7</vt:lpstr>
      <vt:lpstr>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2023-12-01T08:10:38Z</dcterms:created>
  <dcterms:modified xsi:type="dcterms:W3CDTF">2025-03-18T05:19:50Z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